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'Дашборд'!$C$77:$C$107</f>
            </numRef>
          </val>
        </ser>
        <ser>
          <idx val="1"/>
          <order val="1"/>
          <tx>
            <strRef>
              <f>'Дашборд'!D76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'Дашборд'!$D$77:$D$107</f>
            </numRef>
          </val>
        </ser>
        <ser>
          <idx val="2"/>
          <order val="2"/>
          <tx>
            <strRef>
              <f>'Дашборд'!E76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'Дашборд'!$E$77:$E$107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29926.5</v>
      </c>
      <c r="F7" s="7" t="n">
        <v>15</v>
      </c>
      <c r="G7" s="7" t="n">
        <v>17160</v>
      </c>
      <c r="H7" s="7" t="n">
        <v>15</v>
      </c>
      <c r="I7" s="7" t="n">
        <v>0</v>
      </c>
      <c r="J7" s="7" t="n">
        <v>8</v>
      </c>
      <c r="K7" s="7">
        <f>ROUND(J7*BP7/100,0)*100</f>
        <v/>
      </c>
      <c r="L7" s="7" t="n">
        <v>0</v>
      </c>
      <c r="M7" s="7">
        <f>E7-K7</f>
        <v/>
      </c>
      <c r="N7" s="7" t="n">
        <v>4</v>
      </c>
      <c r="O7" s="7" t="n">
        <v>25729.75</v>
      </c>
      <c r="P7" s="7" t="n">
        <v>13</v>
      </c>
      <c r="Q7" s="7" t="n">
        <v>28355</v>
      </c>
      <c r="R7" s="7" t="n">
        <v>25</v>
      </c>
      <c r="S7" s="7" t="n">
        <v>0</v>
      </c>
      <c r="T7" s="7" t="n">
        <v>8</v>
      </c>
      <c r="U7" s="7">
        <f>ROUND(T7*BP7/100,0)*100</f>
        <v/>
      </c>
      <c r="V7" s="7" t="n">
        <v>0</v>
      </c>
      <c r="W7" s="7">
        <f>O7-U7</f>
        <v/>
      </c>
      <c r="X7" s="7" t="n">
        <v>7</v>
      </c>
      <c r="Y7" s="7" t="n">
        <v>23182.24</v>
      </c>
      <c r="Z7" s="7" t="n">
        <v>12</v>
      </c>
      <c r="AA7" s="7" t="n">
        <v>16504.17</v>
      </c>
      <c r="AB7" s="7" t="n">
        <v>15</v>
      </c>
      <c r="AC7" s="7" t="n">
        <v>0</v>
      </c>
      <c r="AD7" s="7" t="n">
        <v>8</v>
      </c>
      <c r="AE7" s="7">
        <f>ROUND(AD7*BP7/100,0)*100</f>
        <v/>
      </c>
      <c r="AF7" s="7" t="n">
        <v>0</v>
      </c>
      <c r="AG7" s="7">
        <f>Y7-AE7</f>
        <v/>
      </c>
      <c r="AH7" s="7" t="n">
        <v>5</v>
      </c>
      <c r="AI7" s="7" t="n">
        <v>12002.25</v>
      </c>
      <c r="AJ7" s="7" t="n">
        <v>6</v>
      </c>
      <c r="AK7" s="7" t="n">
        <v>11999.17</v>
      </c>
      <c r="AL7" s="7" t="n">
        <v>11</v>
      </c>
      <c r="AM7" s="7" t="n">
        <v>0</v>
      </c>
      <c r="AN7" s="7" t="n">
        <v>8</v>
      </c>
      <c r="AO7" s="7">
        <f>ROUND(AN7*BP7/100,0)*100</f>
        <v/>
      </c>
      <c r="AP7" s="7" t="n">
        <v>0</v>
      </c>
      <c r="AQ7" s="7">
        <f>AI7-AO7</f>
        <v/>
      </c>
      <c r="AR7" s="7" t="n">
        <v>1</v>
      </c>
      <c r="AS7" s="7" t="n">
        <v>3696.84</v>
      </c>
      <c r="AT7" s="7" t="n">
        <v>2</v>
      </c>
      <c r="AU7" s="7" t="n">
        <v>7810</v>
      </c>
      <c r="AV7" s="7" t="n">
        <v>7</v>
      </c>
      <c r="AW7" s="7" t="n">
        <v>0</v>
      </c>
      <c r="AX7" s="7" t="n">
        <v>4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2428.225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34164.35</v>
      </c>
      <c r="F8" s="7" t="n">
        <v>14</v>
      </c>
      <c r="G8" s="7" t="n">
        <v>27528.84</v>
      </c>
      <c r="H8" s="7" t="n">
        <v>26</v>
      </c>
      <c r="I8" s="7" t="n">
        <v>0</v>
      </c>
      <c r="J8" s="7" t="n">
        <v>81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21235</v>
      </c>
      <c r="P8" s="7" t="n">
        <v>8</v>
      </c>
      <c r="Q8" s="7" t="n">
        <v>19048.34</v>
      </c>
      <c r="R8" s="7" t="n">
        <v>18</v>
      </c>
      <c r="S8" s="7" t="n">
        <v>0</v>
      </c>
      <c r="T8" s="7" t="n">
        <v>81</v>
      </c>
      <c r="U8" s="7">
        <f>ROUND(T8*BP8/100,0)*100</f>
        <v/>
      </c>
      <c r="V8" s="7" t="n">
        <v>0</v>
      </c>
      <c r="W8" s="7">
        <f>O8-U8</f>
        <v/>
      </c>
      <c r="X8" s="7" t="n">
        <v>2</v>
      </c>
      <c r="Y8" s="7" t="n">
        <v>36555.58</v>
      </c>
      <c r="Z8" s="7" t="n">
        <v>14</v>
      </c>
      <c r="AA8" s="7" t="n">
        <v>51778.41</v>
      </c>
      <c r="AB8" s="7" t="n">
        <v>52</v>
      </c>
      <c r="AC8" s="7" t="n">
        <v>0</v>
      </c>
      <c r="AD8" s="7" t="n">
        <v>81</v>
      </c>
      <c r="AE8" s="7">
        <f>ROUND(AD8*BP8/100,0)*100</f>
        <v/>
      </c>
      <c r="AF8" s="7" t="n">
        <v>0</v>
      </c>
      <c r="AG8" s="7">
        <f>Y8-AE8</f>
        <v/>
      </c>
      <c r="AH8" s="7" t="n">
        <v>2</v>
      </c>
      <c r="AI8" s="7" t="n">
        <v>29284.66</v>
      </c>
      <c r="AJ8" s="7" t="n">
        <v>12</v>
      </c>
      <c r="AK8" s="7" t="n">
        <v>16591.25</v>
      </c>
      <c r="AL8" s="7" t="n">
        <v>16</v>
      </c>
      <c r="AM8" s="7" t="n">
        <v>0</v>
      </c>
      <c r="AN8" s="7" t="n">
        <v>81</v>
      </c>
      <c r="AO8" s="7">
        <f>ROUND(AN8*BP8/100,0)*100</f>
        <v/>
      </c>
      <c r="AP8" s="7" t="n">
        <v>0</v>
      </c>
      <c r="AQ8" s="7">
        <f>AI8-AO8</f>
        <v/>
      </c>
      <c r="AR8" s="7" t="n">
        <v>4</v>
      </c>
      <c r="AS8" s="7" t="n">
        <v>33617.83</v>
      </c>
      <c r="AT8" s="7" t="n">
        <v>13</v>
      </c>
      <c r="AU8" s="7" t="n">
        <v>22516.34</v>
      </c>
      <c r="AV8" s="7" t="n">
        <v>23</v>
      </c>
      <c r="AW8" s="7" t="n">
        <v>0</v>
      </c>
      <c r="AX8" s="7" t="n">
        <v>35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21337.5</v>
      </c>
      <c r="BO8" s="7">
        <f>BL8+BM8+BN8</f>
        <v/>
      </c>
      <c r="BP8" s="7" t="n">
        <v>1833.647239583333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54549.08</v>
      </c>
      <c r="F9" s="7" t="n">
        <v>25</v>
      </c>
      <c r="G9" s="7" t="n">
        <v>12235.32</v>
      </c>
      <c r="H9" s="7" t="n">
        <v>13</v>
      </c>
      <c r="I9" s="7" t="n">
        <v>0</v>
      </c>
      <c r="J9" s="7" t="n">
        <v>44</v>
      </c>
      <c r="K9" s="7">
        <f>ROUND(J9*BP9/100,0)*100</f>
        <v/>
      </c>
      <c r="L9" s="7" t="n">
        <v>0</v>
      </c>
      <c r="M9" s="7">
        <f>E9-K9</f>
        <v/>
      </c>
      <c r="N9" s="7" t="n">
        <v>5</v>
      </c>
      <c r="O9" s="7" t="n">
        <v>53321.42</v>
      </c>
      <c r="P9" s="7" t="n">
        <v>25</v>
      </c>
      <c r="Q9" s="7" t="n">
        <v>9773.33</v>
      </c>
      <c r="R9" s="7" t="n">
        <v>10</v>
      </c>
      <c r="S9" s="7" t="n">
        <v>0</v>
      </c>
      <c r="T9" s="7" t="n">
        <v>44</v>
      </c>
      <c r="U9" s="7">
        <f>ROUND(T9*BP9/100,0)*100</f>
        <v/>
      </c>
      <c r="V9" s="7" t="n">
        <v>0</v>
      </c>
      <c r="W9" s="7">
        <f>O9-U9</f>
        <v/>
      </c>
      <c r="X9" s="7" t="n">
        <v>3</v>
      </c>
      <c r="Y9" s="7" t="n">
        <v>53567.66</v>
      </c>
      <c r="Z9" s="7" t="n">
        <v>24</v>
      </c>
      <c r="AA9" s="7" t="n">
        <v>5227.5</v>
      </c>
      <c r="AB9" s="7" t="n">
        <v>5</v>
      </c>
      <c r="AC9" s="7" t="n">
        <v>0</v>
      </c>
      <c r="AD9" s="7" t="n">
        <v>44</v>
      </c>
      <c r="AE9" s="7">
        <f>ROUND(AD9*BP9/100,0)*100</f>
        <v/>
      </c>
      <c r="AF9" s="7" t="n">
        <v>0</v>
      </c>
      <c r="AG9" s="7">
        <f>Y9-AE9</f>
        <v/>
      </c>
      <c r="AH9" s="7" t="n">
        <v>3</v>
      </c>
      <c r="AI9" s="7" t="n">
        <v>49521.25</v>
      </c>
      <c r="AJ9" s="7" t="n">
        <v>23</v>
      </c>
      <c r="AK9" s="7" t="n">
        <v>8041.5</v>
      </c>
      <c r="AL9" s="7" t="n">
        <v>8</v>
      </c>
      <c r="AM9" s="7" t="n">
        <v>0</v>
      </c>
      <c r="AN9" s="7" t="n">
        <v>44</v>
      </c>
      <c r="AO9" s="7">
        <f>ROUND(AN9*BP9/100,0)*100</f>
        <v/>
      </c>
      <c r="AP9" s="7" t="n">
        <v>0</v>
      </c>
      <c r="AQ9" s="7">
        <f>AI9-AO9</f>
        <v/>
      </c>
      <c r="AR9" s="7" t="n">
        <v>4</v>
      </c>
      <c r="AS9" s="7" t="n">
        <v>30676</v>
      </c>
      <c r="AT9" s="7" t="n">
        <v>14</v>
      </c>
      <c r="AU9" s="7" t="n">
        <v>1832</v>
      </c>
      <c r="AV9" s="7" t="n">
        <v>2</v>
      </c>
      <c r="AW9" s="7" t="n">
        <v>0</v>
      </c>
      <c r="AX9" s="7" t="n">
        <v>19</v>
      </c>
      <c r="AY9" s="7">
        <f>ROUND(AX9*BP9/100,0)*100</f>
        <v/>
      </c>
      <c r="AZ9" s="7" t="n">
        <v>0</v>
      </c>
      <c r="BA9" s="7">
        <f>AS9-AY9</f>
        <v/>
      </c>
      <c r="BB9" s="7" t="n">
        <v>1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2095.269230769231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11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0</v>
      </c>
      <c r="P10" s="7" t="n">
        <v>0</v>
      </c>
      <c r="Q10" s="7" t="n">
        <v>0</v>
      </c>
      <c r="R10" s="7" t="n">
        <v>0</v>
      </c>
      <c r="S10" s="7" t="n">
        <v>0</v>
      </c>
      <c r="T10" s="7" t="n">
        <v>11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10845</v>
      </c>
      <c r="Z10" s="7" t="n">
        <v>6</v>
      </c>
      <c r="AA10" s="7" t="n">
        <v>0</v>
      </c>
      <c r="AB10" s="7" t="n">
        <v>0</v>
      </c>
      <c r="AC10" s="7" t="n">
        <v>0</v>
      </c>
      <c r="AD10" s="7" t="n">
        <v>11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12835</v>
      </c>
      <c r="AJ10" s="7" t="n">
        <v>7</v>
      </c>
      <c r="AK10" s="7" t="n">
        <v>949.16</v>
      </c>
      <c r="AL10" s="7" t="n">
        <v>1</v>
      </c>
      <c r="AM10" s="7" t="n">
        <v>0</v>
      </c>
      <c r="AN10" s="7" t="n">
        <v>11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5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1918.833333333333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29150.37</v>
      </c>
      <c r="F11" s="7" t="n">
        <v>17</v>
      </c>
      <c r="G11" s="7" t="n">
        <v>4618.75</v>
      </c>
      <c r="H11" s="7" t="n">
        <v>5</v>
      </c>
      <c r="I11" s="7" t="n">
        <v>0</v>
      </c>
      <c r="J11" s="7" t="n">
        <v>27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19987.88</v>
      </c>
      <c r="P11" s="7" t="n">
        <v>11</v>
      </c>
      <c r="Q11" s="7" t="n">
        <v>2695</v>
      </c>
      <c r="R11" s="7" t="n">
        <v>3</v>
      </c>
      <c r="S11" s="7" t="n">
        <v>0</v>
      </c>
      <c r="T11" s="7" t="n">
        <v>27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15306.62</v>
      </c>
      <c r="Z11" s="7" t="n">
        <v>9</v>
      </c>
      <c r="AA11" s="7" t="n">
        <v>6698.75</v>
      </c>
      <c r="AB11" s="7" t="n">
        <v>7</v>
      </c>
      <c r="AC11" s="7" t="n">
        <v>0</v>
      </c>
      <c r="AD11" s="7" t="n">
        <v>27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2</v>
      </c>
      <c r="AI11" s="7" t="n">
        <v>14909.38</v>
      </c>
      <c r="AJ11" s="7" t="n">
        <v>8</v>
      </c>
      <c r="AK11" s="7" t="n">
        <v>2080</v>
      </c>
      <c r="AL11" s="7" t="n">
        <v>2</v>
      </c>
      <c r="AM11" s="7" t="n">
        <v>0</v>
      </c>
      <c r="AN11" s="7" t="n">
        <v>27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2</v>
      </c>
      <c r="AS11" s="7" t="n">
        <v>5852.5</v>
      </c>
      <c r="AT11" s="7" t="n">
        <v>4</v>
      </c>
      <c r="AU11" s="7" t="n">
        <v>2080</v>
      </c>
      <c r="AV11" s="7" t="n">
        <v>2</v>
      </c>
      <c r="AW11" s="7" t="n">
        <v>0</v>
      </c>
      <c r="AX11" s="7" t="n">
        <v>12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1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1656.176923076923</v>
      </c>
      <c r="BQ11" s="7">
        <f>BO11/31*31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BO12/31*31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Авакян Карен Аргамович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0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0</v>
      </c>
      <c r="AD16" s="7" t="n">
        <v>0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0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0</v>
      </c>
      <c r="BQ16" s="7">
        <f>BO16/31*31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Артамонова Марина Евгеньевна</t>
        </is>
      </c>
      <c r="E17" s="7" t="n">
        <v>43663.5</v>
      </c>
      <c r="F17" s="7" t="n">
        <v>23</v>
      </c>
      <c r="G17" s="7" t="n">
        <v>0</v>
      </c>
      <c r="H17" s="7" t="n">
        <v>0</v>
      </c>
      <c r="I17" s="7" t="n">
        <v>0</v>
      </c>
      <c r="J17" s="7" t="n">
        <v>19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55362.42</v>
      </c>
      <c r="P17" s="7" t="n">
        <v>29</v>
      </c>
      <c r="Q17" s="7" t="n">
        <v>0</v>
      </c>
      <c r="R17" s="7" t="n">
        <v>0</v>
      </c>
      <c r="S17" s="7" t="n">
        <v>2</v>
      </c>
      <c r="T17" s="7" t="n">
        <v>19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49341.01</v>
      </c>
      <c r="Z17" s="7" t="n">
        <v>28</v>
      </c>
      <c r="AA17" s="7" t="n">
        <v>0</v>
      </c>
      <c r="AB17" s="7" t="n">
        <v>0</v>
      </c>
      <c r="AC17" s="7" t="n">
        <v>0</v>
      </c>
      <c r="AD17" s="7" t="n">
        <v>19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41451.31</v>
      </c>
      <c r="AJ17" s="7" t="n">
        <v>23</v>
      </c>
      <c r="AK17" s="7" t="n">
        <v>0</v>
      </c>
      <c r="AL17" s="7" t="n">
        <v>0</v>
      </c>
      <c r="AM17" s="7" t="n">
        <v>0</v>
      </c>
      <c r="AN17" s="7" t="n">
        <v>19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17607.8</v>
      </c>
      <c r="AT17" s="7" t="n">
        <v>9</v>
      </c>
      <c r="AU17" s="7" t="n">
        <v>0</v>
      </c>
      <c r="AV17" s="7" t="n">
        <v>0</v>
      </c>
      <c r="AW17" s="7" t="n">
        <v>0</v>
      </c>
      <c r="AX17" s="7" t="n">
        <v>8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1809.073943661972</v>
      </c>
      <c r="BQ17" s="7">
        <f>BO17/31*31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Бежинарь Герман Вадимович</t>
        </is>
      </c>
      <c r="E18" s="7" t="n">
        <v>8570</v>
      </c>
      <c r="F18" s="7" t="n">
        <v>5</v>
      </c>
      <c r="G18" s="7" t="n">
        <v>0</v>
      </c>
      <c r="H18" s="7" t="n">
        <v>0</v>
      </c>
      <c r="I18" s="7" t="n">
        <v>0</v>
      </c>
      <c r="J18" s="7" t="n">
        <v>9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13315</v>
      </c>
      <c r="P18" s="7" t="n">
        <v>8</v>
      </c>
      <c r="Q18" s="7" t="n">
        <v>0</v>
      </c>
      <c r="R18" s="7" t="n">
        <v>0</v>
      </c>
      <c r="S18" s="7" t="n">
        <v>0</v>
      </c>
      <c r="T18" s="7" t="n">
        <v>9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14345</v>
      </c>
      <c r="Z18" s="7" t="n">
        <v>8</v>
      </c>
      <c r="AA18" s="7" t="n">
        <v>0</v>
      </c>
      <c r="AB18" s="7" t="n">
        <v>0</v>
      </c>
      <c r="AC18" s="7" t="n">
        <v>0</v>
      </c>
      <c r="AD18" s="7" t="n">
        <v>9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9600</v>
      </c>
      <c r="AJ18" s="7" t="n">
        <v>5</v>
      </c>
      <c r="AK18" s="7" t="n">
        <v>0</v>
      </c>
      <c r="AL18" s="7" t="n">
        <v>0</v>
      </c>
      <c r="AM18" s="7" t="n">
        <v>0</v>
      </c>
      <c r="AN18" s="7" t="n">
        <v>9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6235</v>
      </c>
      <c r="AT18" s="7" t="n">
        <v>4</v>
      </c>
      <c r="AU18" s="7" t="n">
        <v>0</v>
      </c>
      <c r="AV18" s="7" t="n">
        <v>0</v>
      </c>
      <c r="AW18" s="7" t="n">
        <v>0</v>
      </c>
      <c r="AX18" s="7" t="n">
        <v>4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1876.982727272727</v>
      </c>
      <c r="BQ18" s="7">
        <f>BO18/31*31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Боклащук Евгений Игоревич</t>
        </is>
      </c>
      <c r="E19" s="7" t="n">
        <v>50732</v>
      </c>
      <c r="F19" s="7" t="n">
        <v>31</v>
      </c>
      <c r="G19" s="7" t="n">
        <v>0</v>
      </c>
      <c r="H19" s="7" t="n">
        <v>0</v>
      </c>
      <c r="I19" s="7" t="n">
        <v>4</v>
      </c>
      <c r="J19" s="7" t="n">
        <v>34</v>
      </c>
      <c r="K19" s="7">
        <f>ROUND(J19*BP19/100,0)*100</f>
        <v/>
      </c>
      <c r="L19" s="7" t="n">
        <v>0</v>
      </c>
      <c r="M19" s="7">
        <f>E19-K19</f>
        <v/>
      </c>
      <c r="N19" s="7" t="n">
        <v>2</v>
      </c>
      <c r="O19" s="7" t="n">
        <v>51306.5</v>
      </c>
      <c r="P19" s="7" t="n">
        <v>30</v>
      </c>
      <c r="Q19" s="7" t="n">
        <v>0</v>
      </c>
      <c r="R19" s="7" t="n">
        <v>0</v>
      </c>
      <c r="S19" s="7" t="n">
        <v>1</v>
      </c>
      <c r="T19" s="7" t="n">
        <v>34</v>
      </c>
      <c r="U19" s="7">
        <f>ROUND(T19*BP19/100,0)*100</f>
        <v/>
      </c>
      <c r="V19" s="7" t="n">
        <v>0</v>
      </c>
      <c r="W19" s="7">
        <f>O19-U19</f>
        <v/>
      </c>
      <c r="X19" s="7" t="n">
        <v>3</v>
      </c>
      <c r="Y19" s="7" t="n">
        <v>51726</v>
      </c>
      <c r="Z19" s="7" t="n">
        <v>31</v>
      </c>
      <c r="AA19" s="7" t="n">
        <v>0</v>
      </c>
      <c r="AB19" s="7" t="n">
        <v>0</v>
      </c>
      <c r="AC19" s="7" t="n">
        <v>2</v>
      </c>
      <c r="AD19" s="7" t="n">
        <v>34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1</v>
      </c>
      <c r="AI19" s="7" t="n">
        <v>46689.5</v>
      </c>
      <c r="AJ19" s="7" t="n">
        <v>28</v>
      </c>
      <c r="AK19" s="7" t="n">
        <v>0</v>
      </c>
      <c r="AL19" s="7" t="n">
        <v>0</v>
      </c>
      <c r="AM19" s="7" t="n">
        <v>0</v>
      </c>
      <c r="AN19" s="7" t="n">
        <v>34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2</v>
      </c>
      <c r="AS19" s="7" t="n">
        <v>23610.5</v>
      </c>
      <c r="AT19" s="7" t="n">
        <v>14</v>
      </c>
      <c r="AU19" s="7" t="n">
        <v>0</v>
      </c>
      <c r="AV19" s="7" t="n">
        <v>0</v>
      </c>
      <c r="AW19" s="7" t="n">
        <v>0</v>
      </c>
      <c r="AX19" s="7" t="n">
        <v>15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1716.072265625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Борисова Алина Владимировна</t>
        </is>
      </c>
      <c r="E20" s="7" t="n">
        <v>0</v>
      </c>
      <c r="F20" s="7" t="n">
        <v>0</v>
      </c>
      <c r="G20" s="7" t="n">
        <v>2060</v>
      </c>
      <c r="H20" s="7" t="n">
        <v>2</v>
      </c>
      <c r="I20" s="7" t="n">
        <v>3</v>
      </c>
      <c r="J20" s="7" t="n">
        <v>7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7133.5</v>
      </c>
      <c r="P20" s="7" t="n">
        <v>4</v>
      </c>
      <c r="Q20" s="7" t="n">
        <v>2060</v>
      </c>
      <c r="R20" s="7" t="n">
        <v>2</v>
      </c>
      <c r="S20" s="7" t="n">
        <v>0</v>
      </c>
      <c r="T20" s="7" t="n">
        <v>7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3655</v>
      </c>
      <c r="Z20" s="7" t="n">
        <v>2</v>
      </c>
      <c r="AA20" s="7" t="n">
        <v>0</v>
      </c>
      <c r="AB20" s="7" t="n">
        <v>0</v>
      </c>
      <c r="AC20" s="7" t="n">
        <v>1</v>
      </c>
      <c r="AD20" s="7" t="n">
        <v>7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1765</v>
      </c>
      <c r="AJ20" s="7" t="n">
        <v>1</v>
      </c>
      <c r="AK20" s="7" t="n">
        <v>2060</v>
      </c>
      <c r="AL20" s="7" t="n">
        <v>2</v>
      </c>
      <c r="AM20" s="7" t="n">
        <v>1</v>
      </c>
      <c r="AN20" s="7" t="n">
        <v>7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1</v>
      </c>
      <c r="AS20" s="7" t="n">
        <v>1588.5</v>
      </c>
      <c r="AT20" s="7" t="n">
        <v>1</v>
      </c>
      <c r="AU20" s="7" t="n">
        <v>2060</v>
      </c>
      <c r="AV20" s="7" t="n">
        <v>2</v>
      </c>
      <c r="AW20" s="7" t="n">
        <v>0</v>
      </c>
      <c r="AX20" s="7" t="n">
        <v>3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1633.25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Быстрова Наталья Сергеевна</t>
        </is>
      </c>
      <c r="E21" s="7" t="n">
        <v>18818.75</v>
      </c>
      <c r="F21" s="7" t="n">
        <v>11</v>
      </c>
      <c r="G21" s="7" t="n">
        <v>0</v>
      </c>
      <c r="H21" s="7" t="n">
        <v>0</v>
      </c>
      <c r="I21" s="7" t="n">
        <v>1</v>
      </c>
      <c r="J21" s="7" t="n">
        <v>9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13305.5</v>
      </c>
      <c r="P21" s="7" t="n">
        <v>8</v>
      </c>
      <c r="Q21" s="7" t="n">
        <v>0</v>
      </c>
      <c r="R21" s="7" t="n">
        <v>0</v>
      </c>
      <c r="S21" s="7" t="n">
        <v>0</v>
      </c>
      <c r="T21" s="7" t="n">
        <v>9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13285.75</v>
      </c>
      <c r="Z21" s="7" t="n">
        <v>8</v>
      </c>
      <c r="AA21" s="7" t="n">
        <v>0</v>
      </c>
      <c r="AB21" s="7" t="n">
        <v>0</v>
      </c>
      <c r="AC21" s="7" t="n">
        <v>0</v>
      </c>
      <c r="AD21" s="7" t="n">
        <v>9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3</v>
      </c>
      <c r="AI21" s="7" t="n">
        <v>10151</v>
      </c>
      <c r="AJ21" s="7" t="n">
        <v>6</v>
      </c>
      <c r="AK21" s="7" t="n">
        <v>0</v>
      </c>
      <c r="AL21" s="7" t="n">
        <v>0</v>
      </c>
      <c r="AM21" s="7" t="n">
        <v>0</v>
      </c>
      <c r="AN21" s="7" t="n">
        <v>9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3</v>
      </c>
      <c r="AS21" s="7" t="n">
        <v>3640</v>
      </c>
      <c r="AT21" s="7" t="n">
        <v>2</v>
      </c>
      <c r="AU21" s="7" t="n">
        <v>0</v>
      </c>
      <c r="AV21" s="7" t="n">
        <v>0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1646.890625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Галкин Никита Игоревич</t>
        </is>
      </c>
      <c r="E22" s="7" t="n">
        <v>74544.83</v>
      </c>
      <c r="F22" s="7" t="n">
        <v>32</v>
      </c>
      <c r="G22" s="7" t="n">
        <v>0</v>
      </c>
      <c r="H22" s="7" t="n">
        <v>0</v>
      </c>
      <c r="I22" s="7" t="n">
        <v>3</v>
      </c>
      <c r="J22" s="7" t="n">
        <v>36</v>
      </c>
      <c r="K22" s="7">
        <f>ROUND(J22*BP22/100,0)*100</f>
        <v/>
      </c>
      <c r="L22" s="7" t="n">
        <v>0</v>
      </c>
      <c r="M22" s="7">
        <f>E22-K22</f>
        <v/>
      </c>
      <c r="N22" s="7" t="n">
        <v>1</v>
      </c>
      <c r="O22" s="7" t="n">
        <v>50798.66</v>
      </c>
      <c r="P22" s="7" t="n">
        <v>22</v>
      </c>
      <c r="Q22" s="7" t="n">
        <v>0</v>
      </c>
      <c r="R22" s="7" t="n">
        <v>0</v>
      </c>
      <c r="S22" s="7" t="n">
        <v>1</v>
      </c>
      <c r="T22" s="7" t="n">
        <v>36</v>
      </c>
      <c r="U22" s="7">
        <f>ROUND(T22*BP22/100,0)*100</f>
        <v/>
      </c>
      <c r="V22" s="7" t="n">
        <v>0</v>
      </c>
      <c r="W22" s="7">
        <f>O22-U22</f>
        <v/>
      </c>
      <c r="X22" s="7" t="n">
        <v>2</v>
      </c>
      <c r="Y22" s="7" t="n">
        <v>81081.83</v>
      </c>
      <c r="Z22" s="7" t="n">
        <v>36</v>
      </c>
      <c r="AA22" s="7" t="n">
        <v>0</v>
      </c>
      <c r="AB22" s="7" t="n">
        <v>0</v>
      </c>
      <c r="AC22" s="7" t="n">
        <v>2</v>
      </c>
      <c r="AD22" s="7" t="n">
        <v>36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58947.5</v>
      </c>
      <c r="AJ22" s="7" t="n">
        <v>25</v>
      </c>
      <c r="AK22" s="7" t="n">
        <v>0</v>
      </c>
      <c r="AL22" s="7" t="n">
        <v>0</v>
      </c>
      <c r="AM22" s="7" t="n">
        <v>2</v>
      </c>
      <c r="AN22" s="7" t="n">
        <v>36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5</v>
      </c>
      <c r="AS22" s="7" t="n">
        <v>31639.25</v>
      </c>
      <c r="AT22" s="7" t="n">
        <v>14</v>
      </c>
      <c r="AU22" s="7" t="n">
        <v>0</v>
      </c>
      <c r="AV22" s="7" t="n">
        <v>0</v>
      </c>
      <c r="AW22" s="7" t="n">
        <v>0</v>
      </c>
      <c r="AX22" s="7" t="n">
        <v>15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2373.045447761194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Гордиенко Диана Сергеевна</t>
        </is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8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0</v>
      </c>
      <c r="P23" s="7" t="n">
        <v>0</v>
      </c>
      <c r="Q23" s="7" t="n">
        <v>0</v>
      </c>
      <c r="R23" s="7" t="n">
        <v>0</v>
      </c>
      <c r="S23" s="7" t="n">
        <v>0</v>
      </c>
      <c r="T23" s="7" t="n">
        <v>8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0</v>
      </c>
      <c r="Z23" s="7" t="n">
        <v>0</v>
      </c>
      <c r="AA23" s="7" t="n">
        <v>0</v>
      </c>
      <c r="AB23" s="7" t="n">
        <v>0</v>
      </c>
      <c r="AC23" s="7" t="n">
        <v>0</v>
      </c>
      <c r="AD23" s="7" t="n">
        <v>8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8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4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1371.741935483871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Гукасян Светлана Гамлетовна</t>
        </is>
      </c>
      <c r="E24" s="7" t="n">
        <v>42632</v>
      </c>
      <c r="F24" s="7" t="n">
        <v>24</v>
      </c>
      <c r="G24" s="7" t="n">
        <v>3570</v>
      </c>
      <c r="H24" s="7" t="n">
        <v>3</v>
      </c>
      <c r="I24" s="7" t="n">
        <v>1</v>
      </c>
      <c r="J24" s="7" t="n">
        <v>31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46737.5</v>
      </c>
      <c r="P24" s="7" t="n">
        <v>25</v>
      </c>
      <c r="Q24" s="7" t="n">
        <v>3570</v>
      </c>
      <c r="R24" s="7" t="n">
        <v>3</v>
      </c>
      <c r="S24" s="7" t="n">
        <v>0</v>
      </c>
      <c r="T24" s="7" t="n">
        <v>31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38876.25</v>
      </c>
      <c r="Z24" s="7" t="n">
        <v>18</v>
      </c>
      <c r="AA24" s="7" t="n">
        <v>4760</v>
      </c>
      <c r="AB24" s="7" t="n">
        <v>4</v>
      </c>
      <c r="AC24" s="7" t="n">
        <v>0</v>
      </c>
      <c r="AD24" s="7" t="n">
        <v>31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2</v>
      </c>
      <c r="AI24" s="7" t="n">
        <v>41759.25</v>
      </c>
      <c r="AJ24" s="7" t="n">
        <v>21</v>
      </c>
      <c r="AK24" s="7" t="n">
        <v>1190</v>
      </c>
      <c r="AL24" s="7" t="n">
        <v>1</v>
      </c>
      <c r="AM24" s="7" t="n">
        <v>0</v>
      </c>
      <c r="AN24" s="7" t="n">
        <v>31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2</v>
      </c>
      <c r="AS24" s="7" t="n">
        <v>18581.5</v>
      </c>
      <c r="AT24" s="7" t="n">
        <v>9</v>
      </c>
      <c r="AU24" s="7" t="n">
        <v>1190</v>
      </c>
      <c r="AV24" s="7" t="n">
        <v>1</v>
      </c>
      <c r="AW24" s="7" t="n">
        <v>0</v>
      </c>
      <c r="AX24" s="7" t="n">
        <v>13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1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1596.423913043478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Денисенко Никита Денисович</t>
        </is>
      </c>
      <c r="E25" s="7" t="n">
        <v>15271.42</v>
      </c>
      <c r="F25" s="7" t="n">
        <v>10</v>
      </c>
      <c r="G25" s="7" t="n">
        <v>5950</v>
      </c>
      <c r="H25" s="7" t="n">
        <v>5</v>
      </c>
      <c r="I25" s="7" t="n">
        <v>1</v>
      </c>
      <c r="J25" s="7" t="n">
        <v>10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17395.09</v>
      </c>
      <c r="P25" s="7" t="n">
        <v>9</v>
      </c>
      <c r="Q25" s="7" t="n">
        <v>1190</v>
      </c>
      <c r="R25" s="7" t="n">
        <v>1</v>
      </c>
      <c r="S25" s="7" t="n">
        <v>1</v>
      </c>
      <c r="T25" s="7" t="n">
        <v>10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16084.16</v>
      </c>
      <c r="Z25" s="7" t="n">
        <v>8</v>
      </c>
      <c r="AA25" s="7" t="n">
        <v>1190</v>
      </c>
      <c r="AB25" s="7" t="n">
        <v>1</v>
      </c>
      <c r="AC25" s="7" t="n">
        <v>1</v>
      </c>
      <c r="AD25" s="7" t="n">
        <v>10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21954.17</v>
      </c>
      <c r="AJ25" s="7" t="n">
        <v>11</v>
      </c>
      <c r="AK25" s="7" t="n">
        <v>1190</v>
      </c>
      <c r="AL25" s="7" t="n">
        <v>1</v>
      </c>
      <c r="AM25" s="7" t="n">
        <v>0</v>
      </c>
      <c r="AN25" s="7" t="n">
        <v>10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1861.5</v>
      </c>
      <c r="AT25" s="7" t="n">
        <v>1</v>
      </c>
      <c r="AU25" s="7" t="n">
        <v>0</v>
      </c>
      <c r="AV25" s="7" t="n">
        <v>0</v>
      </c>
      <c r="AW25" s="7" t="n">
        <v>1</v>
      </c>
      <c r="AX25" s="7" t="n">
        <v>4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1707.801282051282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Долюк Юлия Павловна</t>
        </is>
      </c>
      <c r="E26" s="7" t="n">
        <v>34954.5</v>
      </c>
      <c r="F26" s="7" t="n">
        <v>21</v>
      </c>
      <c r="G26" s="7" t="n">
        <v>0</v>
      </c>
      <c r="H26" s="7" t="n">
        <v>0</v>
      </c>
      <c r="I26" s="7" t="n">
        <v>1</v>
      </c>
      <c r="J26" s="7" t="n">
        <v>22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39776</v>
      </c>
      <c r="P26" s="7" t="n">
        <v>25</v>
      </c>
      <c r="Q26" s="7" t="n">
        <v>0</v>
      </c>
      <c r="R26" s="7" t="n">
        <v>0</v>
      </c>
      <c r="S26" s="7" t="n">
        <v>0</v>
      </c>
      <c r="T26" s="7" t="n">
        <v>22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36262</v>
      </c>
      <c r="Z26" s="7" t="n">
        <v>22</v>
      </c>
      <c r="AA26" s="7" t="n">
        <v>0</v>
      </c>
      <c r="AB26" s="7" t="n">
        <v>0</v>
      </c>
      <c r="AC26" s="7" t="n">
        <v>0</v>
      </c>
      <c r="AD26" s="7" t="n">
        <v>22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3</v>
      </c>
      <c r="AI26" s="7" t="n">
        <v>31324</v>
      </c>
      <c r="AJ26" s="7" t="n">
        <v>20</v>
      </c>
      <c r="AK26" s="7" t="n">
        <v>0</v>
      </c>
      <c r="AL26" s="7" t="n">
        <v>0</v>
      </c>
      <c r="AM26" s="7" t="n">
        <v>0</v>
      </c>
      <c r="AN26" s="7" t="n">
        <v>22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2</v>
      </c>
      <c r="AS26" s="7" t="n">
        <v>18271</v>
      </c>
      <c r="AT26" s="7" t="n">
        <v>11</v>
      </c>
      <c r="AU26" s="7" t="n">
        <v>0</v>
      </c>
      <c r="AV26" s="7" t="n">
        <v>0</v>
      </c>
      <c r="AW26" s="7" t="n">
        <v>0</v>
      </c>
      <c r="AX26" s="7" t="n">
        <v>10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2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1584.333333333333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Исмайлова Анна Михайловна</t>
        </is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19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19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13090.75</v>
      </c>
      <c r="Z27" s="7" t="n">
        <v>7</v>
      </c>
      <c r="AA27" s="7" t="n">
        <v>0</v>
      </c>
      <c r="AB27" s="7" t="n">
        <v>0</v>
      </c>
      <c r="AC27" s="7" t="n">
        <v>0</v>
      </c>
      <c r="AD27" s="7" t="n">
        <v>19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4</v>
      </c>
      <c r="AI27" s="7" t="n">
        <v>19191.5</v>
      </c>
      <c r="AJ27" s="7" t="n">
        <v>11</v>
      </c>
      <c r="AK27" s="7" t="n">
        <v>0</v>
      </c>
      <c r="AL27" s="7" t="n">
        <v>0</v>
      </c>
      <c r="AM27" s="7" t="n">
        <v>1</v>
      </c>
      <c r="AN27" s="7" t="n">
        <v>19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3</v>
      </c>
      <c r="AS27" s="7" t="n">
        <v>1794.38</v>
      </c>
      <c r="AT27" s="7" t="n">
        <v>2</v>
      </c>
      <c r="AU27" s="7" t="n">
        <v>0</v>
      </c>
      <c r="AV27" s="7" t="n">
        <v>0</v>
      </c>
      <c r="AW27" s="7" t="n">
        <v>0</v>
      </c>
      <c r="AX27" s="7" t="n">
        <v>8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2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2049.644366197183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Кравцова Дарья Сергеевна</t>
        </is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16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16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0</v>
      </c>
      <c r="Z28" s="7" t="n">
        <v>0</v>
      </c>
      <c r="AA28" s="7" t="n">
        <v>0</v>
      </c>
      <c r="AB28" s="7" t="n">
        <v>0</v>
      </c>
      <c r="AC28" s="7" t="n">
        <v>0</v>
      </c>
      <c r="AD28" s="7" t="n">
        <v>16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1554.75</v>
      </c>
      <c r="AJ28" s="7" t="n">
        <v>1</v>
      </c>
      <c r="AK28" s="7" t="n">
        <v>0</v>
      </c>
      <c r="AL28" s="7" t="n">
        <v>0</v>
      </c>
      <c r="AM28" s="7" t="n">
        <v>4</v>
      </c>
      <c r="AN28" s="7" t="n">
        <v>16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3109.5</v>
      </c>
      <c r="AT28" s="7" t="n">
        <v>2</v>
      </c>
      <c r="AU28" s="7" t="n">
        <v>1030</v>
      </c>
      <c r="AV28" s="7" t="n">
        <v>1</v>
      </c>
      <c r="AW28" s="7" t="n">
        <v>4</v>
      </c>
      <c r="AX28" s="7" t="n">
        <v>7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1661.372950819672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Кузьмина Валентина Юрьевна</t>
        </is>
      </c>
      <c r="E29" s="7" t="n">
        <v>11013.75</v>
      </c>
      <c r="F29" s="7" t="n">
        <v>6</v>
      </c>
      <c r="G29" s="7" t="n">
        <v>1190</v>
      </c>
      <c r="H29" s="7" t="n">
        <v>1</v>
      </c>
      <c r="I29" s="7" t="n">
        <v>0</v>
      </c>
      <c r="J29" s="7" t="n">
        <v>5</v>
      </c>
      <c r="K29" s="7">
        <f>ROUND(J29*BP29/100,0)*100</f>
        <v/>
      </c>
      <c r="L29" s="7" t="n">
        <v>0</v>
      </c>
      <c r="M29" s="7">
        <f>E29-K29</f>
        <v/>
      </c>
      <c r="N29" s="7" t="n">
        <v>4</v>
      </c>
      <c r="O29" s="7" t="n">
        <v>5934.38</v>
      </c>
      <c r="P29" s="7" t="n">
        <v>3</v>
      </c>
      <c r="Q29" s="7" t="n">
        <v>0</v>
      </c>
      <c r="R29" s="7" t="n">
        <v>0</v>
      </c>
      <c r="S29" s="7" t="n">
        <v>0</v>
      </c>
      <c r="T29" s="7" t="n">
        <v>5</v>
      </c>
      <c r="U29" s="7">
        <f>ROUND(T29*BP29/100,0)*100</f>
        <v/>
      </c>
      <c r="V29" s="7" t="n">
        <v>0</v>
      </c>
      <c r="W29" s="7">
        <f>O29-U29</f>
        <v/>
      </c>
      <c r="X29" s="7" t="n">
        <v>3</v>
      </c>
      <c r="Y29" s="7" t="n">
        <v>8124.37</v>
      </c>
      <c r="Z29" s="7" t="n">
        <v>4</v>
      </c>
      <c r="AA29" s="7" t="n">
        <v>0</v>
      </c>
      <c r="AB29" s="7" t="n">
        <v>0</v>
      </c>
      <c r="AC29" s="7" t="n">
        <v>1</v>
      </c>
      <c r="AD29" s="7" t="n">
        <v>5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5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5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4380</v>
      </c>
      <c r="AT29" s="7" t="n">
        <v>2</v>
      </c>
      <c r="AU29" s="7" t="n">
        <v>2380</v>
      </c>
      <c r="AV29" s="7" t="n">
        <v>2</v>
      </c>
      <c r="AW29" s="7" t="n">
        <v>0</v>
      </c>
      <c r="AX29" s="7" t="n">
        <v>2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17850</v>
      </c>
      <c r="BO29" s="7">
        <f>BL29+BM29+BN29</f>
        <v/>
      </c>
      <c r="BP29" s="7" t="n">
        <v>1548.421052631579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Лигаева Вера Алексеевна</t>
        </is>
      </c>
      <c r="E30" s="7" t="n">
        <v>28830.01</v>
      </c>
      <c r="F30" s="7" t="n">
        <v>14</v>
      </c>
      <c r="G30" s="7" t="n">
        <v>3570</v>
      </c>
      <c r="H30" s="7" t="n">
        <v>3</v>
      </c>
      <c r="I30" s="7" t="n">
        <v>0</v>
      </c>
      <c r="J30" s="7" t="n">
        <v>14</v>
      </c>
      <c r="K30" s="7">
        <f>ROUND(J30*BP30/100,0)*100</f>
        <v/>
      </c>
      <c r="L30" s="7" t="n">
        <v>0</v>
      </c>
      <c r="M30" s="7">
        <f>E30-K30</f>
        <v/>
      </c>
      <c r="N30" s="7" t="n">
        <v>1</v>
      </c>
      <c r="O30" s="7" t="n">
        <v>40033.34</v>
      </c>
      <c r="P30" s="7" t="n">
        <v>20</v>
      </c>
      <c r="Q30" s="7" t="n">
        <v>0</v>
      </c>
      <c r="R30" s="7" t="n">
        <v>0</v>
      </c>
      <c r="S30" s="7" t="n">
        <v>0</v>
      </c>
      <c r="T30" s="7" t="n">
        <v>14</v>
      </c>
      <c r="U30" s="7">
        <f>ROUND(T30*BP30/100,0)*100</f>
        <v/>
      </c>
      <c r="V30" s="7" t="n">
        <v>0</v>
      </c>
      <c r="W30" s="7">
        <f>O30-U30</f>
        <v/>
      </c>
      <c r="X30" s="7" t="n">
        <v>1</v>
      </c>
      <c r="Y30" s="7" t="n">
        <v>31886.67</v>
      </c>
      <c r="Z30" s="7" t="n">
        <v>16</v>
      </c>
      <c r="AA30" s="7" t="n">
        <v>0</v>
      </c>
      <c r="AB30" s="7" t="n">
        <v>0</v>
      </c>
      <c r="AC30" s="7" t="n">
        <v>0</v>
      </c>
      <c r="AD30" s="7" t="n">
        <v>14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2</v>
      </c>
      <c r="AI30" s="7" t="n">
        <v>26374.58</v>
      </c>
      <c r="AJ30" s="7" t="n">
        <v>15</v>
      </c>
      <c r="AK30" s="7" t="n">
        <v>3570</v>
      </c>
      <c r="AL30" s="7" t="n">
        <v>3</v>
      </c>
      <c r="AM30" s="7" t="n">
        <v>0</v>
      </c>
      <c r="AN30" s="7" t="n">
        <v>14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1</v>
      </c>
      <c r="AS30" s="7" t="n">
        <v>8167.5</v>
      </c>
      <c r="AT30" s="7" t="n">
        <v>4</v>
      </c>
      <c r="AU30" s="7" t="n">
        <v>0</v>
      </c>
      <c r="AV30" s="7" t="n">
        <v>0</v>
      </c>
      <c r="AW30" s="7" t="n">
        <v>0</v>
      </c>
      <c r="AX30" s="7" t="n">
        <v>6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2012.87568627451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Мазбутов Мазбут Шодибоевич</t>
        </is>
      </c>
      <c r="E31" s="7" t="n">
        <v>4962.51</v>
      </c>
      <c r="F31" s="7" t="n">
        <v>3</v>
      </c>
      <c r="G31" s="7" t="n">
        <v>0</v>
      </c>
      <c r="H31" s="7" t="n">
        <v>0</v>
      </c>
      <c r="I31" s="7" t="n">
        <v>5</v>
      </c>
      <c r="J31" s="7" t="n">
        <v>3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6852.5</v>
      </c>
      <c r="P31" s="7" t="n">
        <v>4</v>
      </c>
      <c r="Q31" s="7" t="n">
        <v>0</v>
      </c>
      <c r="R31" s="7" t="n">
        <v>0</v>
      </c>
      <c r="S31" s="7" t="n">
        <v>1</v>
      </c>
      <c r="T31" s="7" t="n">
        <v>3</v>
      </c>
      <c r="U31" s="7">
        <f>ROUND(T31*BP31/100,0)*100</f>
        <v/>
      </c>
      <c r="V31" s="7" t="n">
        <v>0</v>
      </c>
      <c r="W31" s="7">
        <f>O31-U31</f>
        <v/>
      </c>
      <c r="X31" s="7" t="n">
        <v>3</v>
      </c>
      <c r="Y31" s="7" t="n">
        <v>4962.49</v>
      </c>
      <c r="Z31" s="7" t="n">
        <v>3</v>
      </c>
      <c r="AA31" s="7" t="n">
        <v>0</v>
      </c>
      <c r="AB31" s="7" t="n">
        <v>0</v>
      </c>
      <c r="AC31" s="7" t="n">
        <v>4</v>
      </c>
      <c r="AD31" s="7" t="n">
        <v>3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3308.33</v>
      </c>
      <c r="AJ31" s="7" t="n">
        <v>2</v>
      </c>
      <c r="AK31" s="7" t="n">
        <v>0</v>
      </c>
      <c r="AL31" s="7" t="n">
        <v>0</v>
      </c>
      <c r="AM31" s="7" t="n">
        <v>1</v>
      </c>
      <c r="AN31" s="7" t="n">
        <v>3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1</v>
      </c>
      <c r="AX31" s="7" t="n">
        <v>1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1619.615384615385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Нуритдинова Кристина Викторовна</t>
        </is>
      </c>
      <c r="E32" s="7" t="n">
        <v>17972.75</v>
      </c>
      <c r="F32" s="7" t="n">
        <v>9</v>
      </c>
      <c r="G32" s="7" t="n">
        <v>0</v>
      </c>
      <c r="H32" s="7" t="n">
        <v>0</v>
      </c>
      <c r="I32" s="7" t="n">
        <v>0</v>
      </c>
      <c r="J32" s="7" t="n">
        <v>11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13592.75</v>
      </c>
      <c r="P32" s="7" t="n">
        <v>7</v>
      </c>
      <c r="Q32" s="7" t="n">
        <v>0</v>
      </c>
      <c r="R32" s="7" t="n">
        <v>0</v>
      </c>
      <c r="S32" s="7" t="n">
        <v>0</v>
      </c>
      <c r="T32" s="7" t="n">
        <v>11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15782.75</v>
      </c>
      <c r="Z32" s="7" t="n">
        <v>8</v>
      </c>
      <c r="AA32" s="7" t="n">
        <v>1190</v>
      </c>
      <c r="AB32" s="7" t="n">
        <v>1</v>
      </c>
      <c r="AC32" s="7" t="n">
        <v>0</v>
      </c>
      <c r="AD32" s="7" t="n">
        <v>11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13186.87</v>
      </c>
      <c r="AJ32" s="7" t="n">
        <v>7</v>
      </c>
      <c r="AK32" s="7" t="n">
        <v>1190</v>
      </c>
      <c r="AL32" s="7" t="n">
        <v>1</v>
      </c>
      <c r="AM32" s="7" t="n">
        <v>0</v>
      </c>
      <c r="AN32" s="7" t="n">
        <v>11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4051.5</v>
      </c>
      <c r="AT32" s="7" t="n">
        <v>2</v>
      </c>
      <c r="AU32" s="7" t="n">
        <v>0</v>
      </c>
      <c r="AV32" s="7" t="n">
        <v>0</v>
      </c>
      <c r="AW32" s="7" t="n">
        <v>0</v>
      </c>
      <c r="AX32" s="7" t="n">
        <v>5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1534.607142857143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Поляковская Анастасия Викторовна</t>
        </is>
      </c>
      <c r="E33" s="7" t="n">
        <v>4664.25</v>
      </c>
      <c r="F33" s="7" t="n">
        <v>3</v>
      </c>
      <c r="G33" s="7" t="n">
        <v>0</v>
      </c>
      <c r="H33" s="7" t="n">
        <v>0</v>
      </c>
      <c r="I33" s="7" t="n">
        <v>4</v>
      </c>
      <c r="J33" s="7" t="n">
        <v>15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3109.5</v>
      </c>
      <c r="P33" s="7" t="n">
        <v>2</v>
      </c>
      <c r="Q33" s="7" t="n">
        <v>0</v>
      </c>
      <c r="R33" s="7" t="n">
        <v>0</v>
      </c>
      <c r="S33" s="7" t="n">
        <v>0</v>
      </c>
      <c r="T33" s="7" t="n">
        <v>15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3319.75</v>
      </c>
      <c r="Z33" s="7" t="n">
        <v>3</v>
      </c>
      <c r="AA33" s="7" t="n">
        <v>0</v>
      </c>
      <c r="AB33" s="7" t="n">
        <v>0</v>
      </c>
      <c r="AC33" s="7" t="n">
        <v>4</v>
      </c>
      <c r="AD33" s="7" t="n">
        <v>15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3655</v>
      </c>
      <c r="AJ33" s="7" t="n">
        <v>2</v>
      </c>
      <c r="AK33" s="7" t="n">
        <v>0</v>
      </c>
      <c r="AL33" s="7" t="n">
        <v>0</v>
      </c>
      <c r="AM33" s="7" t="n">
        <v>3</v>
      </c>
      <c r="AN33" s="7" t="n">
        <v>15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6725</v>
      </c>
      <c r="AT33" s="7" t="n">
        <v>4</v>
      </c>
      <c r="AU33" s="7" t="n">
        <v>0</v>
      </c>
      <c r="AV33" s="7" t="n">
        <v>0</v>
      </c>
      <c r="AW33" s="7" t="n">
        <v>1</v>
      </c>
      <c r="AX33" s="7" t="n">
        <v>6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1487.298245614035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Ребушева Татьяна Сергеевна</t>
        </is>
      </c>
      <c r="E34" s="7" t="n">
        <v>40763.75</v>
      </c>
      <c r="F34" s="7" t="n">
        <v>19</v>
      </c>
      <c r="G34" s="7" t="n">
        <v>0</v>
      </c>
      <c r="H34" s="7" t="n">
        <v>0</v>
      </c>
      <c r="I34" s="7" t="n">
        <v>0</v>
      </c>
      <c r="J34" s="7" t="n">
        <v>26</v>
      </c>
      <c r="K34" s="7">
        <f>ROUND(J34*BP34/100,0)*100</f>
        <v/>
      </c>
      <c r="L34" s="7" t="n">
        <v>0</v>
      </c>
      <c r="M34" s="7">
        <f>E34-K34</f>
        <v/>
      </c>
      <c r="N34" s="7" t="n">
        <v>14</v>
      </c>
      <c r="O34" s="7" t="n">
        <v>0</v>
      </c>
      <c r="P34" s="7" t="n">
        <v>0</v>
      </c>
      <c r="Q34" s="7" t="n">
        <v>0</v>
      </c>
      <c r="R34" s="7" t="n">
        <v>0</v>
      </c>
      <c r="S34" s="7" t="n">
        <v>0</v>
      </c>
      <c r="T34" s="7" t="n">
        <v>26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39750.12</v>
      </c>
      <c r="Z34" s="7" t="n">
        <v>19</v>
      </c>
      <c r="AA34" s="7" t="n">
        <v>0</v>
      </c>
      <c r="AB34" s="7" t="n">
        <v>0</v>
      </c>
      <c r="AC34" s="7" t="n">
        <v>2</v>
      </c>
      <c r="AD34" s="7" t="n">
        <v>26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11</v>
      </c>
      <c r="AI34" s="7" t="n">
        <v>48042.42</v>
      </c>
      <c r="AJ34" s="7" t="n">
        <v>23</v>
      </c>
      <c r="AK34" s="7" t="n">
        <v>0</v>
      </c>
      <c r="AL34" s="7" t="n">
        <v>0</v>
      </c>
      <c r="AM34" s="7" t="n">
        <v>0</v>
      </c>
      <c r="AN34" s="7" t="n">
        <v>26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11</v>
      </c>
      <c r="AS34" s="7" t="n">
        <v>17367.5</v>
      </c>
      <c r="AT34" s="7" t="n">
        <v>8</v>
      </c>
      <c r="AU34" s="7" t="n">
        <v>0</v>
      </c>
      <c r="AV34" s="7" t="n">
        <v>0</v>
      </c>
      <c r="AW34" s="7" t="n">
        <v>0</v>
      </c>
      <c r="AX34" s="7" t="n">
        <v>11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5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2359.1875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Романов Валентин Германович</t>
        </is>
      </c>
      <c r="E35" s="7" t="n">
        <v>46027.53000000001</v>
      </c>
      <c r="F35" s="7" t="n">
        <v>24</v>
      </c>
      <c r="G35" s="7" t="n">
        <v>0</v>
      </c>
      <c r="H35" s="7" t="n">
        <v>0</v>
      </c>
      <c r="I35" s="7" t="n">
        <v>1</v>
      </c>
      <c r="J35" s="7" t="n">
        <v>19</v>
      </c>
      <c r="K35" s="7">
        <f>ROUND(J35*BP35/100,0)*100</f>
        <v/>
      </c>
      <c r="L35" s="7" t="n">
        <v>0</v>
      </c>
      <c r="M35" s="7">
        <f>E35-K35</f>
        <v/>
      </c>
      <c r="N35" s="7" t="n">
        <v>2</v>
      </c>
      <c r="O35" s="7" t="n">
        <v>47122.27</v>
      </c>
      <c r="P35" s="7" t="n">
        <v>24</v>
      </c>
      <c r="Q35" s="7" t="n">
        <v>0</v>
      </c>
      <c r="R35" s="7" t="n">
        <v>0</v>
      </c>
      <c r="S35" s="7" t="n">
        <v>1</v>
      </c>
      <c r="T35" s="7" t="n">
        <v>19</v>
      </c>
      <c r="U35" s="7">
        <f>ROUND(T35*BP35/100,0)*100</f>
        <v/>
      </c>
      <c r="V35" s="7" t="n">
        <v>0</v>
      </c>
      <c r="W35" s="7">
        <f>O35-U35</f>
        <v/>
      </c>
      <c r="X35" s="7" t="n">
        <v>3</v>
      </c>
      <c r="Y35" s="7" t="n">
        <v>42533.46</v>
      </c>
      <c r="Z35" s="7" t="n">
        <v>22</v>
      </c>
      <c r="AA35" s="7" t="n">
        <v>0</v>
      </c>
      <c r="AB35" s="7" t="n">
        <v>0</v>
      </c>
      <c r="AC35" s="7" t="n">
        <v>0</v>
      </c>
      <c r="AD35" s="7" t="n">
        <v>19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4</v>
      </c>
      <c r="AI35" s="7" t="n">
        <v>45787.82000000001</v>
      </c>
      <c r="AJ35" s="7" t="n">
        <v>24</v>
      </c>
      <c r="AK35" s="7" t="n">
        <v>0</v>
      </c>
      <c r="AL35" s="7" t="n">
        <v>0</v>
      </c>
      <c r="AM35" s="7" t="n">
        <v>0</v>
      </c>
      <c r="AN35" s="7" t="n">
        <v>19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2</v>
      </c>
      <c r="AS35" s="7" t="n">
        <v>28112.88</v>
      </c>
      <c r="AT35" s="7" t="n">
        <v>14</v>
      </c>
      <c r="AU35" s="7" t="n">
        <v>0</v>
      </c>
      <c r="AV35" s="7" t="n">
        <v>0</v>
      </c>
      <c r="AW35" s="7" t="n">
        <v>0</v>
      </c>
      <c r="AX35" s="7" t="n">
        <v>8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1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2069.881095890411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Рябко Ирина Игоревна</t>
        </is>
      </c>
      <c r="E36" s="7" t="n">
        <v>35669.84</v>
      </c>
      <c r="F36" s="7" t="n">
        <v>21</v>
      </c>
      <c r="G36" s="7" t="n">
        <v>0</v>
      </c>
      <c r="H36" s="7" t="n">
        <v>0</v>
      </c>
      <c r="I36" s="7" t="n">
        <v>1</v>
      </c>
      <c r="J36" s="7" t="n">
        <v>24</v>
      </c>
      <c r="K36" s="7">
        <f>ROUND(J36*BP36/100,0)*100</f>
        <v/>
      </c>
      <c r="L36" s="7" t="n">
        <v>0</v>
      </c>
      <c r="M36" s="7">
        <f>E36-K36</f>
        <v/>
      </c>
      <c r="N36" s="7" t="n">
        <v>4</v>
      </c>
      <c r="O36" s="7" t="n">
        <v>44579.34</v>
      </c>
      <c r="P36" s="7" t="n">
        <v>26</v>
      </c>
      <c r="Q36" s="7" t="n">
        <v>0</v>
      </c>
      <c r="R36" s="7" t="n">
        <v>0</v>
      </c>
      <c r="S36" s="7" t="n">
        <v>0</v>
      </c>
      <c r="T36" s="7" t="n">
        <v>24</v>
      </c>
      <c r="U36" s="7">
        <f>ROUND(T36*BP36/100,0)*100</f>
        <v/>
      </c>
      <c r="V36" s="7" t="n">
        <v>0</v>
      </c>
      <c r="W36" s="7">
        <f>O36-U36</f>
        <v/>
      </c>
      <c r="X36" s="7" t="n">
        <v>1</v>
      </c>
      <c r="Y36" s="7" t="n">
        <v>32575.16</v>
      </c>
      <c r="Z36" s="7" t="n">
        <v>20</v>
      </c>
      <c r="AA36" s="7" t="n">
        <v>0</v>
      </c>
      <c r="AB36" s="7" t="n">
        <v>0</v>
      </c>
      <c r="AC36" s="7" t="n">
        <v>0</v>
      </c>
      <c r="AD36" s="7" t="n">
        <v>24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3</v>
      </c>
      <c r="AI36" s="7" t="n">
        <v>44789.83</v>
      </c>
      <c r="AJ36" s="7" t="n">
        <v>27</v>
      </c>
      <c r="AK36" s="7" t="n">
        <v>0</v>
      </c>
      <c r="AL36" s="7" t="n">
        <v>0</v>
      </c>
      <c r="AM36" s="7" t="n">
        <v>0</v>
      </c>
      <c r="AN36" s="7" t="n">
        <v>24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5</v>
      </c>
      <c r="AS36" s="7" t="n">
        <v>15106.92</v>
      </c>
      <c r="AT36" s="7" t="n">
        <v>9</v>
      </c>
      <c r="AU36" s="7" t="n">
        <v>0</v>
      </c>
      <c r="AV36" s="7" t="n">
        <v>0</v>
      </c>
      <c r="AW36" s="7" t="n">
        <v>0</v>
      </c>
      <c r="AX36" s="7" t="n">
        <v>10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1842.275280898876</v>
      </c>
      <c r="BQ36" s="7">
        <f>BO36/31*31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Узянов Сергей Германович</t>
        </is>
      </c>
      <c r="E37" s="7" t="n">
        <v>13162.5</v>
      </c>
      <c r="F37" s="7" t="n">
        <v>8</v>
      </c>
      <c r="G37" s="7" t="n">
        <v>7635</v>
      </c>
      <c r="H37" s="7" t="n">
        <v>8</v>
      </c>
      <c r="I37" s="7" t="n">
        <v>0</v>
      </c>
      <c r="J37" s="7" t="n">
        <v>29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19901.67</v>
      </c>
      <c r="P37" s="7" t="n">
        <v>12</v>
      </c>
      <c r="Q37" s="7" t="n">
        <v>4952.5</v>
      </c>
      <c r="R37" s="7" t="n">
        <v>5</v>
      </c>
      <c r="S37" s="7" t="n">
        <v>0</v>
      </c>
      <c r="T37" s="7" t="n">
        <v>29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13322.51</v>
      </c>
      <c r="Z37" s="7" t="n">
        <v>8</v>
      </c>
      <c r="AA37" s="7" t="n">
        <v>5772.5</v>
      </c>
      <c r="AB37" s="7" t="n">
        <v>6</v>
      </c>
      <c r="AC37" s="7" t="n">
        <v>2</v>
      </c>
      <c r="AD37" s="7" t="n">
        <v>29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12035</v>
      </c>
      <c r="AJ37" s="7" t="n">
        <v>8</v>
      </c>
      <c r="AK37" s="7" t="n">
        <v>4940</v>
      </c>
      <c r="AL37" s="7" t="n">
        <v>5</v>
      </c>
      <c r="AM37" s="7" t="n">
        <v>2</v>
      </c>
      <c r="AN37" s="7" t="n">
        <v>29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3</v>
      </c>
      <c r="AS37" s="7" t="n">
        <v>3276.66</v>
      </c>
      <c r="AT37" s="7" t="n">
        <v>3</v>
      </c>
      <c r="AU37" s="7" t="n">
        <v>1030</v>
      </c>
      <c r="AV37" s="7" t="n">
        <v>1</v>
      </c>
      <c r="AW37" s="7" t="n">
        <v>0</v>
      </c>
      <c r="AX37" s="7" t="n">
        <v>12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1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1418.020093457944</v>
      </c>
      <c r="BQ37" s="7">
        <f>BO37/31*31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Федосеева Аделина Юрьевна</t>
        </is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6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0</v>
      </c>
      <c r="P38" s="7" t="n">
        <v>0</v>
      </c>
      <c r="Q38" s="7" t="n">
        <v>0</v>
      </c>
      <c r="R38" s="7" t="n">
        <v>0</v>
      </c>
      <c r="S38" s="7" t="n">
        <v>0</v>
      </c>
      <c r="T38" s="7" t="n">
        <v>6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0</v>
      </c>
      <c r="Z38" s="7" t="n">
        <v>0</v>
      </c>
      <c r="AA38" s="7" t="n">
        <v>0</v>
      </c>
      <c r="AB38" s="7" t="n">
        <v>0</v>
      </c>
      <c r="AC38" s="7" t="n">
        <v>0</v>
      </c>
      <c r="AD38" s="7" t="n">
        <v>6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0</v>
      </c>
      <c r="AJ38" s="7" t="n">
        <v>0</v>
      </c>
      <c r="AK38" s="7" t="n">
        <v>0</v>
      </c>
      <c r="AL38" s="7" t="n">
        <v>0</v>
      </c>
      <c r="AM38" s="7" t="n">
        <v>0</v>
      </c>
      <c r="AN38" s="7" t="n">
        <v>6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0</v>
      </c>
      <c r="AT38" s="7" t="n">
        <v>0</v>
      </c>
      <c r="AU38" s="7" t="n">
        <v>0</v>
      </c>
      <c r="AV38" s="7" t="n">
        <v>0</v>
      </c>
      <c r="AW38" s="7" t="n">
        <v>0</v>
      </c>
      <c r="AX38" s="7" t="n">
        <v>3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1021.318181818182</v>
      </c>
      <c r="BQ38" s="7">
        <f>BO38/31*31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Харитонова Александра Андреевна</t>
        </is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1</v>
      </c>
      <c r="J39" s="7" t="n">
        <v>9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2</v>
      </c>
      <c r="T39" s="7" t="n">
        <v>9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1</v>
      </c>
      <c r="AD39" s="7" t="n">
        <v>9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1890</v>
      </c>
      <c r="AJ39" s="7" t="n">
        <v>1</v>
      </c>
      <c r="AK39" s="7" t="n">
        <v>0</v>
      </c>
      <c r="AL39" s="7" t="n">
        <v>0</v>
      </c>
      <c r="AM39" s="7" t="n">
        <v>1</v>
      </c>
      <c r="AN39" s="7" t="n">
        <v>9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1890</v>
      </c>
      <c r="AT39" s="7" t="n">
        <v>1</v>
      </c>
      <c r="AU39" s="7" t="n">
        <v>0</v>
      </c>
      <c r="AV39" s="7" t="n">
        <v>0</v>
      </c>
      <c r="AW39" s="7" t="n">
        <v>0</v>
      </c>
      <c r="AX39" s="7" t="n">
        <v>4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1276.10294117647</v>
      </c>
      <c r="BQ39" s="7">
        <f>BO39/31*31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Чуваев Андрей Дмитриевич</t>
        </is>
      </c>
      <c r="E40" s="7" t="n">
        <v>44839.75999999999</v>
      </c>
      <c r="F40" s="7" t="n">
        <v>23</v>
      </c>
      <c r="G40" s="7" t="n">
        <v>2380</v>
      </c>
      <c r="H40" s="7" t="n">
        <v>2</v>
      </c>
      <c r="I40" s="7" t="n">
        <v>2</v>
      </c>
      <c r="J40" s="7" t="n">
        <v>35</v>
      </c>
      <c r="K40" s="7">
        <f>ROUND(J40*BP40/100,0)*100</f>
        <v/>
      </c>
      <c r="L40" s="7" t="n">
        <v>0</v>
      </c>
      <c r="M40" s="7">
        <f>E40-K40</f>
        <v/>
      </c>
      <c r="N40" s="7" t="n">
        <v>1</v>
      </c>
      <c r="O40" s="7" t="n">
        <v>35386.08</v>
      </c>
      <c r="P40" s="7" t="n">
        <v>18</v>
      </c>
      <c r="Q40" s="7" t="n">
        <v>2380</v>
      </c>
      <c r="R40" s="7" t="n">
        <v>2</v>
      </c>
      <c r="S40" s="7" t="n">
        <v>0</v>
      </c>
      <c r="T40" s="7" t="n">
        <v>35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37195.67</v>
      </c>
      <c r="Z40" s="7" t="n">
        <v>19</v>
      </c>
      <c r="AA40" s="7" t="n">
        <v>1190</v>
      </c>
      <c r="AB40" s="7" t="n">
        <v>1</v>
      </c>
      <c r="AC40" s="7" t="n">
        <v>1</v>
      </c>
      <c r="AD40" s="7" t="n">
        <v>35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40032.76</v>
      </c>
      <c r="AJ40" s="7" t="n">
        <v>21</v>
      </c>
      <c r="AK40" s="7" t="n">
        <v>3570</v>
      </c>
      <c r="AL40" s="7" t="n">
        <v>3</v>
      </c>
      <c r="AM40" s="7" t="n">
        <v>1</v>
      </c>
      <c r="AN40" s="7" t="n">
        <v>35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29304.58</v>
      </c>
      <c r="AT40" s="7" t="n">
        <v>15</v>
      </c>
      <c r="AU40" s="7" t="n">
        <v>0</v>
      </c>
      <c r="AV40" s="7" t="n">
        <v>0</v>
      </c>
      <c r="AW40" s="7" t="n">
        <v>1</v>
      </c>
      <c r="AX40" s="7" t="n">
        <v>15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1762.372015503876</v>
      </c>
      <c r="BQ40" s="7">
        <f>BO40/31*31</f>
        <v/>
      </c>
      <c r="BR40" s="7">
        <f>IFERROR(BL40/BE40,0)</f>
        <v/>
      </c>
    </row>
    <row r="41">
      <c r="A41" s="6" t="n">
        <v>31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Шабаева Вера Александровна</t>
        </is>
      </c>
      <c r="E41" s="7" t="n">
        <v>3188.5</v>
      </c>
      <c r="F41" s="7" t="n">
        <v>2</v>
      </c>
      <c r="G41" s="7" t="n">
        <v>1030</v>
      </c>
      <c r="H41" s="7" t="n">
        <v>1</v>
      </c>
      <c r="I41" s="7" t="n">
        <v>0</v>
      </c>
      <c r="J41" s="7" t="n">
        <v>12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0</v>
      </c>
      <c r="P41" s="7" t="n">
        <v>0</v>
      </c>
      <c r="Q41" s="7" t="n">
        <v>1030</v>
      </c>
      <c r="R41" s="7" t="n">
        <v>1</v>
      </c>
      <c r="S41" s="7" t="n">
        <v>0</v>
      </c>
      <c r="T41" s="7" t="n">
        <v>12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3188.5</v>
      </c>
      <c r="Z41" s="7" t="n">
        <v>2</v>
      </c>
      <c r="AA41" s="7" t="n">
        <v>3090</v>
      </c>
      <c r="AB41" s="7" t="n">
        <v>3</v>
      </c>
      <c r="AC41" s="7" t="n">
        <v>0</v>
      </c>
      <c r="AD41" s="7" t="n">
        <v>12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3428.5</v>
      </c>
      <c r="AJ41" s="7" t="n">
        <v>2</v>
      </c>
      <c r="AK41" s="7" t="n">
        <v>5150</v>
      </c>
      <c r="AL41" s="7" t="n">
        <v>5</v>
      </c>
      <c r="AM41" s="7" t="n">
        <v>0</v>
      </c>
      <c r="AN41" s="7" t="n">
        <v>12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1890</v>
      </c>
      <c r="AT41" s="7" t="n">
        <v>1</v>
      </c>
      <c r="AU41" s="7" t="n">
        <v>1030</v>
      </c>
      <c r="AV41" s="7" t="n">
        <v>1</v>
      </c>
      <c r="AW41" s="7" t="n">
        <v>0</v>
      </c>
      <c r="AX41" s="7" t="n">
        <v>5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1016.674418604651</v>
      </c>
      <c r="BQ41" s="7">
        <f>BO41/31*31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ТЗ</t>
        </is>
      </c>
      <c r="E42" s="9">
        <f>SUM(E16:E41)</f>
        <v/>
      </c>
      <c r="F42" s="9">
        <f>SUM(F16:F41)</f>
        <v/>
      </c>
      <c r="G42" s="9">
        <f>SUM(G16:G41)</f>
        <v/>
      </c>
      <c r="H42" s="9">
        <f>SUM(H16:H41)</f>
        <v/>
      </c>
      <c r="I42" s="9">
        <f>SUM(I16:I41)</f>
        <v/>
      </c>
      <c r="J42" s="9">
        <f>SUM(J16:J41)</f>
        <v/>
      </c>
      <c r="K42" s="9">
        <f>SUM(K16:K41)</f>
        <v/>
      </c>
      <c r="L42" s="9">
        <f>SUM(L16:L41)</f>
        <v/>
      </c>
      <c r="M42" s="9">
        <f>SUM(M16:M41)</f>
        <v/>
      </c>
      <c r="N42" s="9">
        <f>SUM(N16:N41)</f>
        <v/>
      </c>
      <c r="O42" s="9">
        <f>SUM(O16:O41)</f>
        <v/>
      </c>
      <c r="P42" s="9">
        <f>SUM(P16:P41)</f>
        <v/>
      </c>
      <c r="Q42" s="9">
        <f>SUM(Q16:Q41)</f>
        <v/>
      </c>
      <c r="R42" s="9">
        <f>SUM(R16:R41)</f>
        <v/>
      </c>
      <c r="S42" s="9">
        <f>SUM(S16:S41)</f>
        <v/>
      </c>
      <c r="T42" s="9">
        <f>SUM(T16:T41)</f>
        <v/>
      </c>
      <c r="U42" s="9">
        <f>SUM(U16:U41)</f>
        <v/>
      </c>
      <c r="V42" s="9">
        <f>SUM(V16:V41)</f>
        <v/>
      </c>
      <c r="W42" s="9">
        <f>SUM(W16:W41)</f>
        <v/>
      </c>
      <c r="X42" s="9">
        <f>SUM(X16:X41)</f>
        <v/>
      </c>
      <c r="Y42" s="9">
        <f>SUM(Y16:Y41)</f>
        <v/>
      </c>
      <c r="Z42" s="9">
        <f>SUM(Z16:Z41)</f>
        <v/>
      </c>
      <c r="AA42" s="9">
        <f>SUM(AA16:AA41)</f>
        <v/>
      </c>
      <c r="AB42" s="9">
        <f>SUM(AB16:AB41)</f>
        <v/>
      </c>
      <c r="AC42" s="9">
        <f>SUM(AC16:AC41)</f>
        <v/>
      </c>
      <c r="AD42" s="9">
        <f>SUM(AD16:AD41)</f>
        <v/>
      </c>
      <c r="AE42" s="9">
        <f>SUM(AE16:AE41)</f>
        <v/>
      </c>
      <c r="AF42" s="9">
        <f>SUM(AF16:AF41)</f>
        <v/>
      </c>
      <c r="AG42" s="9">
        <f>SUM(AG16:AG41)</f>
        <v/>
      </c>
      <c r="AH42" s="9">
        <f>SUM(AH16:AH41)</f>
        <v/>
      </c>
      <c r="AI42" s="9">
        <f>SUM(AI16:AI41)</f>
        <v/>
      </c>
      <c r="AJ42" s="9">
        <f>SUM(AJ16:AJ41)</f>
        <v/>
      </c>
      <c r="AK42" s="9">
        <f>SUM(AK16:AK41)</f>
        <v/>
      </c>
      <c r="AL42" s="9">
        <f>SUM(AL16:AL41)</f>
        <v/>
      </c>
      <c r="AM42" s="9">
        <f>SUM(AM16:AM41)</f>
        <v/>
      </c>
      <c r="AN42" s="9">
        <f>SUM(AN16:AN41)</f>
        <v/>
      </c>
      <c r="AO42" s="9">
        <f>SUM(AO16:AO41)</f>
        <v/>
      </c>
      <c r="AP42" s="9">
        <f>SUM(AP16:AP41)</f>
        <v/>
      </c>
      <c r="AQ42" s="9">
        <f>SUM(AQ16:AQ41)</f>
        <v/>
      </c>
      <c r="AR42" s="9">
        <f>SUM(AR16:AR41)</f>
        <v/>
      </c>
      <c r="AS42" s="9">
        <f>SUM(AS16:AS41)</f>
        <v/>
      </c>
      <c r="AT42" s="9">
        <f>SUM(AT16:AT41)</f>
        <v/>
      </c>
      <c r="AU42" s="9">
        <f>SUM(AU16:AU41)</f>
        <v/>
      </c>
      <c r="AV42" s="9">
        <f>SUM(AV16:AV41)</f>
        <v/>
      </c>
      <c r="AW42" s="9">
        <f>SUM(AW16:AW41)</f>
        <v/>
      </c>
      <c r="AX42" s="9">
        <f>SUM(AX16:AX41)</f>
        <v/>
      </c>
      <c r="AY42" s="9">
        <f>SUM(AY16:AY41)</f>
        <v/>
      </c>
      <c r="AZ42" s="9">
        <f>SUM(AZ16:AZ41)</f>
        <v/>
      </c>
      <c r="BA42" s="9">
        <f>SUM(BA16:BA41)</f>
        <v/>
      </c>
      <c r="BB42" s="9">
        <f>SUM(BB16:BB41)</f>
        <v/>
      </c>
      <c r="BC42" s="9">
        <f>SUM(BC16:BC41)</f>
        <v/>
      </c>
      <c r="BD42" s="9">
        <f>SUM(BD16:BD41)</f>
        <v/>
      </c>
      <c r="BE42" s="9">
        <f>SUM(BE16:BE41)</f>
        <v/>
      </c>
      <c r="BF42" s="9">
        <f>SUM(BF16:BF41)</f>
        <v/>
      </c>
      <c r="BG42" s="9">
        <f>SUM(BG16:BG41)</f>
        <v/>
      </c>
      <c r="BH42" s="9">
        <f>SUM(BH16:BH41)</f>
        <v/>
      </c>
      <c r="BI42" s="9">
        <f>SUM(BI16:BI41)</f>
        <v/>
      </c>
      <c r="BJ42" s="9">
        <f>SUM(BJ16:BJ41)</f>
        <v/>
      </c>
      <c r="BK42" s="9">
        <f>SUM(BK16:BK41)</f>
        <v/>
      </c>
      <c r="BL42" s="9">
        <f>SUM(BL16:BL41)</f>
        <v/>
      </c>
      <c r="BM42" s="9">
        <f>SUM(BM16:BM41)</f>
        <v/>
      </c>
      <c r="BN42" s="9">
        <f>SUM(BN16:BN41)</f>
        <v/>
      </c>
      <c r="BO42" s="9">
        <f>SUM(BO16:BO41)</f>
        <v/>
      </c>
      <c r="BP42" s="9">
        <f>IFERROR(BK42/BD42,0)</f>
        <v/>
      </c>
      <c r="BQ42" s="9">
        <f>BO42/31*31</f>
        <v/>
      </c>
      <c r="BR42" s="9">
        <f>IFERROR(BL42/BE42,0)</f>
        <v/>
      </c>
    </row>
    <row r="44">
      <c r="A44" s="5" t="n"/>
      <c r="B44" s="5" t="n"/>
      <c r="C44" s="5" t="n"/>
      <c r="D44" s="5" t="inlineStr">
        <is>
          <t>ГРУППОВЫЕ ПРОГРАММЫ</t>
        </is>
      </c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  <c r="BG44" s="5" t="n"/>
      <c r="BH44" s="5" t="n"/>
      <c r="BI44" s="5" t="n"/>
      <c r="BJ44" s="5" t="n"/>
      <c r="BK44" s="5" t="n"/>
      <c r="BL44" s="5" t="n"/>
      <c r="BM44" s="5" t="n"/>
      <c r="BN44" s="5" t="n"/>
      <c r="BO44" s="5" t="n"/>
      <c r="BP44" s="5" t="n"/>
      <c r="BQ44" s="5" t="n"/>
      <c r="BR44" s="5" t="n"/>
    </row>
    <row r="45">
      <c r="A45" s="4" t="inlineStr">
        <is>
          <t>№</t>
        </is>
      </c>
      <c r="B45" s="4" t="inlineStr">
        <is>
          <t>Дата начала</t>
        </is>
      </c>
      <c r="C45" s="4" t="inlineStr">
        <is>
          <t>Статус</t>
        </is>
      </c>
      <c r="D45" s="4" t="inlineStr">
        <is>
          <t>ФИО</t>
        </is>
      </c>
      <c r="E45" s="4" t="inlineStr">
        <is>
          <t>Факт $ из 1С</t>
        </is>
      </c>
      <c r="F45" s="4" t="inlineStr">
        <is>
          <t>Факт ПТ</t>
        </is>
      </c>
      <c r="G45" s="4" t="inlineStr">
        <is>
          <t>Факт $ МГ/секции</t>
        </is>
      </c>
      <c r="H45" s="4" t="inlineStr">
        <is>
          <t>Факт МГ/секции</t>
        </is>
      </c>
      <c r="I45" s="4" t="inlineStr">
        <is>
          <t>Факт ВПТ</t>
        </is>
      </c>
      <c r="J45" s="4" t="inlineStr">
        <is>
          <t>Тех. задание ПТ</t>
        </is>
      </c>
      <c r="K45" s="4" t="inlineStr">
        <is>
          <t>Тех задание $</t>
        </is>
      </c>
      <c r="L45" s="4" t="inlineStr">
        <is>
          <t>Тех. задание ВПТ</t>
        </is>
      </c>
      <c r="M45" s="4" t="inlineStr">
        <is>
          <t>Разница ПТ $</t>
        </is>
      </c>
      <c r="N45" s="4" t="inlineStr">
        <is>
          <t>Факт СПЛИТ</t>
        </is>
      </c>
      <c r="O45" s="4" t="inlineStr">
        <is>
          <t>Факт $ из 1С</t>
        </is>
      </c>
      <c r="P45" s="4" t="inlineStr">
        <is>
          <t>Факт ПТ</t>
        </is>
      </c>
      <c r="Q45" s="4" t="inlineStr">
        <is>
          <t>Факт $ МГ/секции</t>
        </is>
      </c>
      <c r="R45" s="4" t="inlineStr">
        <is>
          <t>Факт МГ/секции</t>
        </is>
      </c>
      <c r="S45" s="4" t="inlineStr">
        <is>
          <t>Факт ВПТ</t>
        </is>
      </c>
      <c r="T45" s="4" t="inlineStr">
        <is>
          <t>Тех. задание ПТ</t>
        </is>
      </c>
      <c r="U45" s="4" t="inlineStr">
        <is>
          <t>Тех задание $</t>
        </is>
      </c>
      <c r="V45" s="4" t="inlineStr">
        <is>
          <t>Тех. задание ВПТ</t>
        </is>
      </c>
      <c r="W45" s="4" t="inlineStr">
        <is>
          <t>Разница ПТ $</t>
        </is>
      </c>
      <c r="X45" s="4" t="inlineStr">
        <is>
          <t>Факт СПЛИТ</t>
        </is>
      </c>
      <c r="Y45" s="4" t="inlineStr">
        <is>
          <t>Факт $ из 1С</t>
        </is>
      </c>
      <c r="Z45" s="4" t="inlineStr">
        <is>
          <t>Факт ПТ</t>
        </is>
      </c>
      <c r="AA45" s="4" t="inlineStr">
        <is>
          <t>Факт $ МГ/секции</t>
        </is>
      </c>
      <c r="AB45" s="4" t="inlineStr">
        <is>
          <t>Факт МГ/секции</t>
        </is>
      </c>
      <c r="AC45" s="4" t="inlineStr">
        <is>
          <t>Факт ВПТ</t>
        </is>
      </c>
      <c r="AD45" s="4" t="inlineStr">
        <is>
          <t>Тех. задание ПТ</t>
        </is>
      </c>
      <c r="AE45" s="4" t="inlineStr">
        <is>
          <t>Тех задание $</t>
        </is>
      </c>
      <c r="AF45" s="4" t="inlineStr">
        <is>
          <t>Тех. задание ВПТ</t>
        </is>
      </c>
      <c r="AG45" s="4" t="inlineStr">
        <is>
          <t>Разница ПТ $</t>
        </is>
      </c>
      <c r="AH45" s="4" t="inlineStr">
        <is>
          <t>Факт СПЛИТ</t>
        </is>
      </c>
      <c r="AI45" s="4" t="inlineStr">
        <is>
          <t>Факт $ из 1С</t>
        </is>
      </c>
      <c r="AJ45" s="4" t="inlineStr">
        <is>
          <t>Факт ПТ</t>
        </is>
      </c>
      <c r="AK45" s="4" t="inlineStr">
        <is>
          <t>Факт $ МГ/секции</t>
        </is>
      </c>
      <c r="AL45" s="4" t="inlineStr">
        <is>
          <t>Факт МГ/секции</t>
        </is>
      </c>
      <c r="AM45" s="4" t="inlineStr">
        <is>
          <t>Факт ВПТ</t>
        </is>
      </c>
      <c r="AN45" s="4" t="inlineStr">
        <is>
          <t>Тех. задание ПТ</t>
        </is>
      </c>
      <c r="AO45" s="4" t="inlineStr">
        <is>
          <t>Тех задание $</t>
        </is>
      </c>
      <c r="AP45" s="4" t="inlineStr">
        <is>
          <t>Тех. задание ВПТ</t>
        </is>
      </c>
      <c r="AQ45" s="4" t="inlineStr">
        <is>
          <t>Разница ПТ $</t>
        </is>
      </c>
      <c r="AR45" s="4" t="inlineStr">
        <is>
          <t>Факт СПЛИТ</t>
        </is>
      </c>
      <c r="AS45" s="4" t="inlineStr">
        <is>
          <t>Факт $ из 1С</t>
        </is>
      </c>
      <c r="AT45" s="4" t="inlineStr">
        <is>
          <t>Факт ПТ</t>
        </is>
      </c>
      <c r="AU45" s="4" t="inlineStr">
        <is>
          <t>Факт $ МГ/секции</t>
        </is>
      </c>
      <c r="AV45" s="4" t="inlineStr">
        <is>
          <t>Факт МГ/секции</t>
        </is>
      </c>
      <c r="AW45" s="4" t="inlineStr">
        <is>
          <t>Факт ВПТ</t>
        </is>
      </c>
      <c r="AX45" s="4" t="inlineStr">
        <is>
          <t>Тех. задание ПТ</t>
        </is>
      </c>
      <c r="AY45" s="4" t="inlineStr">
        <is>
          <t>Тех задание $</t>
        </is>
      </c>
      <c r="AZ45" s="4" t="inlineStr">
        <is>
          <t>Тех. задание ВПТ</t>
        </is>
      </c>
      <c r="BA45" s="4" t="inlineStr">
        <is>
          <t>Разница ПТ $</t>
        </is>
      </c>
      <c r="BB45" s="4" t="inlineStr">
        <is>
          <t>Факт СПЛИТ</t>
        </is>
      </c>
      <c r="BC45" s="4" t="inlineStr"/>
      <c r="BD45" s="4" t="inlineStr">
        <is>
          <t>Тех. задание ПТ</t>
        </is>
      </c>
      <c r="BE45" s="4" t="inlineStr">
        <is>
          <t>Факт ПТ</t>
        </is>
      </c>
      <c r="BF45" s="4" t="inlineStr">
        <is>
          <t>Факт СПЛИТ</t>
        </is>
      </c>
      <c r="BG45" s="4" t="inlineStr">
        <is>
          <t>Тех. задание ВПТ</t>
        </is>
      </c>
      <c r="BH45" s="4" t="inlineStr">
        <is>
          <t>Факт ВПТ</t>
        </is>
      </c>
      <c r="BI45" s="4" t="inlineStr">
        <is>
          <t>Тех. задание</t>
        </is>
      </c>
      <c r="BJ45" s="4" t="inlineStr">
        <is>
          <t>Факт</t>
        </is>
      </c>
      <c r="BK45" s="4" t="inlineStr">
        <is>
          <t>Тех задание $</t>
        </is>
      </c>
      <c r="BL45" s="4" t="inlineStr">
        <is>
          <t>Факт ПТ 1С $</t>
        </is>
      </c>
      <c r="BM45" s="4" t="inlineStr">
        <is>
          <t>Факт МГ/секции 1С $</t>
        </is>
      </c>
      <c r="BN45" s="4" t="inlineStr">
        <is>
          <t>Прочие услуги $</t>
        </is>
      </c>
      <c r="BO45" s="4" t="inlineStr">
        <is>
          <t>Факт общий $</t>
        </is>
      </c>
      <c r="BP45" s="4" t="inlineStr">
        <is>
          <t>Средняя стоимость ПТ прошлого месяца $</t>
        </is>
      </c>
      <c r="BQ45" s="4" t="inlineStr">
        <is>
          <t>Ранрейт $</t>
        </is>
      </c>
      <c r="BR45" s="4" t="inlineStr">
        <is>
          <t>Средняя стоимость ПТ на новый месяц</t>
        </is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Алексеева Екатерина Эдуардовна</t>
        </is>
      </c>
      <c r="E46" s="7" t="n">
        <v>9556.5</v>
      </c>
      <c r="F46" s="7" t="n">
        <v>7</v>
      </c>
      <c r="G46" s="7" t="n">
        <v>4885</v>
      </c>
      <c r="H46" s="7" t="n">
        <v>8</v>
      </c>
      <c r="I46" s="7" t="n">
        <v>1</v>
      </c>
      <c r="J46" s="7" t="n">
        <v>14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9041.25</v>
      </c>
      <c r="P46" s="7" t="n">
        <v>6</v>
      </c>
      <c r="Q46" s="7" t="n">
        <v>16485</v>
      </c>
      <c r="R46" s="7" t="n">
        <v>20</v>
      </c>
      <c r="S46" s="7" t="n">
        <v>0</v>
      </c>
      <c r="T46" s="7" t="n">
        <v>14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12862</v>
      </c>
      <c r="Z46" s="7" t="n">
        <v>8</v>
      </c>
      <c r="AA46" s="7" t="n">
        <v>13532.5</v>
      </c>
      <c r="AB46" s="7" t="n">
        <v>17</v>
      </c>
      <c r="AC46" s="7" t="n">
        <v>0</v>
      </c>
      <c r="AD46" s="7" t="n">
        <v>14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10216</v>
      </c>
      <c r="AJ46" s="7" t="n">
        <v>7</v>
      </c>
      <c r="AK46" s="7" t="n">
        <v>11488.75</v>
      </c>
      <c r="AL46" s="7" t="n">
        <v>14</v>
      </c>
      <c r="AM46" s="7" t="n">
        <v>0</v>
      </c>
      <c r="AN46" s="7" t="n">
        <v>14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5721.5</v>
      </c>
      <c r="AT46" s="7" t="n">
        <v>4</v>
      </c>
      <c r="AU46" s="7" t="n">
        <v>6083.75</v>
      </c>
      <c r="AV46" s="7" t="n">
        <v>7</v>
      </c>
      <c r="AW46" s="7" t="n">
        <v>0</v>
      </c>
      <c r="AX46" s="7" t="n">
        <v>6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1207.960526315789</v>
      </c>
      <c r="BQ46" s="7">
        <f>BO46/31*31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Архипова Виолетта Эдуардовна</t>
        </is>
      </c>
      <c r="E47" s="7" t="n">
        <v>0</v>
      </c>
      <c r="F47" s="7" t="n">
        <v>0</v>
      </c>
      <c r="G47" s="7" t="n">
        <v>21677.5</v>
      </c>
      <c r="H47" s="7" t="n">
        <v>32</v>
      </c>
      <c r="I47" s="7" t="n">
        <v>0</v>
      </c>
      <c r="J47" s="7" t="n">
        <v>20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1352</v>
      </c>
      <c r="P47" s="7" t="n">
        <v>1</v>
      </c>
      <c r="Q47" s="7" t="n">
        <v>17223.75</v>
      </c>
      <c r="R47" s="7" t="n">
        <v>26</v>
      </c>
      <c r="S47" s="7" t="n">
        <v>0</v>
      </c>
      <c r="T47" s="7" t="n">
        <v>20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0</v>
      </c>
      <c r="Z47" s="7" t="n">
        <v>0</v>
      </c>
      <c r="AA47" s="7" t="n">
        <v>11125</v>
      </c>
      <c r="AB47" s="7" t="n">
        <v>17</v>
      </c>
      <c r="AC47" s="7" t="n">
        <v>0</v>
      </c>
      <c r="AD47" s="7" t="n">
        <v>20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23952.5</v>
      </c>
      <c r="AL47" s="7" t="n">
        <v>37</v>
      </c>
      <c r="AM47" s="7" t="n">
        <v>0</v>
      </c>
      <c r="AN47" s="7" t="n">
        <v>20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1352</v>
      </c>
      <c r="AT47" s="7" t="n">
        <v>1</v>
      </c>
      <c r="AU47" s="7" t="n">
        <v>12148.75</v>
      </c>
      <c r="AV47" s="7" t="n">
        <v>19</v>
      </c>
      <c r="AW47" s="7" t="n">
        <v>0</v>
      </c>
      <c r="AX47" s="7" t="n">
        <v>9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696.2943037974684</v>
      </c>
      <c r="BQ47" s="7">
        <f>BO47/31*31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Заборовская Наталья Евгеньевна</t>
        </is>
      </c>
      <c r="E48" s="7" t="n">
        <v>47405.33000000001</v>
      </c>
      <c r="F48" s="7" t="n">
        <v>25</v>
      </c>
      <c r="G48" s="7" t="n">
        <v>3490</v>
      </c>
      <c r="H48" s="7" t="n">
        <v>3</v>
      </c>
      <c r="I48" s="7" t="n">
        <v>1</v>
      </c>
      <c r="J48" s="7" t="n">
        <v>18</v>
      </c>
      <c r="K48" s="7">
        <f>ROUND(J48*BP48/100,0)*100</f>
        <v/>
      </c>
      <c r="L48" s="7" t="n">
        <v>0</v>
      </c>
      <c r="M48" s="7">
        <f>E48-K48</f>
        <v/>
      </c>
      <c r="N48" s="7" t="n">
        <v>3</v>
      </c>
      <c r="O48" s="7" t="n">
        <v>40211.93</v>
      </c>
      <c r="P48" s="7" t="n">
        <v>21</v>
      </c>
      <c r="Q48" s="7" t="n">
        <v>5950</v>
      </c>
      <c r="R48" s="7" t="n">
        <v>5</v>
      </c>
      <c r="S48" s="7" t="n">
        <v>0</v>
      </c>
      <c r="T48" s="7" t="n">
        <v>18</v>
      </c>
      <c r="U48" s="7">
        <f>ROUND(T48*BP48/100,0)*100</f>
        <v/>
      </c>
      <c r="V48" s="7" t="n">
        <v>0</v>
      </c>
      <c r="W48" s="7">
        <f>O48-U48</f>
        <v/>
      </c>
      <c r="X48" s="7" t="n">
        <v>1</v>
      </c>
      <c r="Y48" s="7" t="n">
        <v>43153.17</v>
      </c>
      <c r="Z48" s="7" t="n">
        <v>23</v>
      </c>
      <c r="AA48" s="7" t="n">
        <v>9520</v>
      </c>
      <c r="AB48" s="7" t="n">
        <v>8</v>
      </c>
      <c r="AC48" s="7" t="n">
        <v>2</v>
      </c>
      <c r="AD48" s="7" t="n">
        <v>18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3</v>
      </c>
      <c r="AI48" s="7" t="n">
        <v>47089.5</v>
      </c>
      <c r="AJ48" s="7" t="n">
        <v>25</v>
      </c>
      <c r="AK48" s="7" t="n">
        <v>14450</v>
      </c>
      <c r="AL48" s="7" t="n">
        <v>13</v>
      </c>
      <c r="AM48" s="7" t="n">
        <v>1</v>
      </c>
      <c r="AN48" s="7" t="n">
        <v>18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2</v>
      </c>
      <c r="AS48" s="7" t="n">
        <v>15253.08</v>
      </c>
      <c r="AT48" s="7" t="n">
        <v>8</v>
      </c>
      <c r="AU48" s="7" t="n">
        <v>4335</v>
      </c>
      <c r="AV48" s="7" t="n">
        <v>5</v>
      </c>
      <c r="AW48" s="7" t="n">
        <v>2</v>
      </c>
      <c r="AX48" s="7" t="n">
        <v>8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1704.665633802817</v>
      </c>
      <c r="BQ48" s="7">
        <f>BO48/31*31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Кропачева Анастасия Сергеевна</t>
        </is>
      </c>
      <c r="E49" s="7" t="n">
        <v>20430</v>
      </c>
      <c r="F49" s="7" t="n">
        <v>13</v>
      </c>
      <c r="G49" s="7" t="n">
        <v>5462</v>
      </c>
      <c r="H49" s="7" t="n">
        <v>9</v>
      </c>
      <c r="I49" s="7" t="n">
        <v>0</v>
      </c>
      <c r="J49" s="7" t="n">
        <v>21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18873</v>
      </c>
      <c r="P49" s="7" t="n">
        <v>12</v>
      </c>
      <c r="Q49" s="7" t="n">
        <v>5742</v>
      </c>
      <c r="R49" s="7" t="n">
        <v>8</v>
      </c>
      <c r="S49" s="7" t="n">
        <v>0</v>
      </c>
      <c r="T49" s="7" t="n">
        <v>21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22167.25</v>
      </c>
      <c r="Z49" s="7" t="n">
        <v>14</v>
      </c>
      <c r="AA49" s="7" t="n">
        <v>8232</v>
      </c>
      <c r="AB49" s="7" t="n">
        <v>10</v>
      </c>
      <c r="AC49" s="7" t="n">
        <v>0</v>
      </c>
      <c r="AD49" s="7" t="n">
        <v>21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19855.5</v>
      </c>
      <c r="AJ49" s="7" t="n">
        <v>12</v>
      </c>
      <c r="AK49" s="7" t="n">
        <v>8020</v>
      </c>
      <c r="AL49" s="7" t="n">
        <v>11</v>
      </c>
      <c r="AM49" s="7" t="n">
        <v>0</v>
      </c>
      <c r="AN49" s="7" t="n">
        <v>21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8502.5</v>
      </c>
      <c r="AT49" s="7" t="n">
        <v>5</v>
      </c>
      <c r="AU49" s="7" t="n">
        <v>4700</v>
      </c>
      <c r="AV49" s="7" t="n">
        <v>6</v>
      </c>
      <c r="AW49" s="7" t="n">
        <v>0</v>
      </c>
      <c r="AX49" s="7" t="n">
        <v>9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1273.35294117647</v>
      </c>
      <c r="BQ49" s="7">
        <f>BO49/31*31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Кучерюк Мария Петровна</t>
        </is>
      </c>
      <c r="E50" s="7" t="n">
        <v>34589.67</v>
      </c>
      <c r="F50" s="7" t="n">
        <v>20</v>
      </c>
      <c r="G50" s="7" t="n">
        <v>5800</v>
      </c>
      <c r="H50" s="7" t="n">
        <v>8</v>
      </c>
      <c r="I50" s="7" t="n">
        <v>0</v>
      </c>
      <c r="J50" s="7" t="n">
        <v>15</v>
      </c>
      <c r="K50" s="7">
        <f>ROUND(J50*BP50/100,0)*100</f>
        <v/>
      </c>
      <c r="L50" s="7" t="n">
        <v>0</v>
      </c>
      <c r="M50" s="7">
        <f>E50-K50</f>
        <v/>
      </c>
      <c r="N50" s="7" t="n">
        <v>2</v>
      </c>
      <c r="O50" s="7" t="n">
        <v>29501.01</v>
      </c>
      <c r="P50" s="7" t="n">
        <v>18</v>
      </c>
      <c r="Q50" s="7" t="n">
        <v>4380</v>
      </c>
      <c r="R50" s="7" t="n">
        <v>6</v>
      </c>
      <c r="S50" s="7" t="n">
        <v>0</v>
      </c>
      <c r="T50" s="7" t="n">
        <v>15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27967.33</v>
      </c>
      <c r="Z50" s="7" t="n">
        <v>17</v>
      </c>
      <c r="AA50" s="7" t="n">
        <v>3770</v>
      </c>
      <c r="AB50" s="7" t="n">
        <v>5</v>
      </c>
      <c r="AC50" s="7" t="n">
        <v>1</v>
      </c>
      <c r="AD50" s="7" t="n">
        <v>15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5</v>
      </c>
      <c r="AI50" s="7" t="n">
        <v>34055.51</v>
      </c>
      <c r="AJ50" s="7" t="n">
        <v>20</v>
      </c>
      <c r="AK50" s="7" t="n">
        <v>4380</v>
      </c>
      <c r="AL50" s="7" t="n">
        <v>6</v>
      </c>
      <c r="AM50" s="7" t="n">
        <v>1</v>
      </c>
      <c r="AN50" s="7" t="n">
        <v>15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6</v>
      </c>
      <c r="AS50" s="7" t="n">
        <v>7079.16</v>
      </c>
      <c r="AT50" s="7" t="n">
        <v>4</v>
      </c>
      <c r="AU50" s="7" t="n">
        <v>0</v>
      </c>
      <c r="AV50" s="7" t="n">
        <v>0</v>
      </c>
      <c r="AW50" s="7" t="n">
        <v>0</v>
      </c>
      <c r="AX50" s="7" t="n">
        <v>6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1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1573.847457627119</v>
      </c>
      <c r="BQ50" s="7">
        <f>BO50/31*31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Пекло Елена Сергеевна</t>
        </is>
      </c>
      <c r="E51" s="7" t="n">
        <v>11524.75</v>
      </c>
      <c r="F51" s="7" t="n">
        <v>7</v>
      </c>
      <c r="G51" s="7" t="n">
        <v>0</v>
      </c>
      <c r="H51" s="7" t="n">
        <v>0</v>
      </c>
      <c r="I51" s="7" t="n">
        <v>1</v>
      </c>
      <c r="J51" s="7" t="n">
        <v>18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19563.75</v>
      </c>
      <c r="P51" s="7" t="n">
        <v>10</v>
      </c>
      <c r="Q51" s="7" t="n">
        <v>0</v>
      </c>
      <c r="R51" s="7" t="n">
        <v>0</v>
      </c>
      <c r="S51" s="7" t="n">
        <v>1</v>
      </c>
      <c r="T51" s="7" t="n">
        <v>18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17045.25</v>
      </c>
      <c r="Z51" s="7" t="n">
        <v>9</v>
      </c>
      <c r="AA51" s="7" t="n">
        <v>0</v>
      </c>
      <c r="AB51" s="7" t="n">
        <v>0</v>
      </c>
      <c r="AC51" s="7" t="n">
        <v>0</v>
      </c>
      <c r="AD51" s="7" t="n">
        <v>18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19431.5</v>
      </c>
      <c r="AJ51" s="7" t="n">
        <v>11</v>
      </c>
      <c r="AK51" s="7" t="n">
        <v>0</v>
      </c>
      <c r="AL51" s="7" t="n">
        <v>0</v>
      </c>
      <c r="AM51" s="7" t="n">
        <v>0</v>
      </c>
      <c r="AN51" s="7" t="n">
        <v>18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4950.25</v>
      </c>
      <c r="AT51" s="7" t="n">
        <v>3</v>
      </c>
      <c r="AU51" s="7" t="n">
        <v>2380</v>
      </c>
      <c r="AV51" s="7" t="n">
        <v>2</v>
      </c>
      <c r="AW51" s="7" t="n">
        <v>0</v>
      </c>
      <c r="AX51" s="7" t="n">
        <v>8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1595.051369863014</v>
      </c>
      <c r="BQ51" s="7">
        <f>BO51/31*31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Пивоварова Анастасия Юрьевна</t>
        </is>
      </c>
      <c r="E52" s="7" t="n">
        <v>1588.5</v>
      </c>
      <c r="F52" s="7" t="n">
        <v>1</v>
      </c>
      <c r="G52" s="7" t="n">
        <v>0</v>
      </c>
      <c r="H52" s="7" t="n">
        <v>0</v>
      </c>
      <c r="I52" s="7" t="n">
        <v>0</v>
      </c>
      <c r="J52" s="7" t="n">
        <v>1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0</v>
      </c>
      <c r="P52" s="7" t="n">
        <v>0</v>
      </c>
      <c r="Q52" s="7" t="n">
        <v>0</v>
      </c>
      <c r="R52" s="7" t="n">
        <v>0</v>
      </c>
      <c r="S52" s="7" t="n">
        <v>0</v>
      </c>
      <c r="T52" s="7" t="n">
        <v>1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0</v>
      </c>
      <c r="Z52" s="7" t="n">
        <v>0</v>
      </c>
      <c r="AA52" s="7" t="n">
        <v>0</v>
      </c>
      <c r="AB52" s="7" t="n">
        <v>0</v>
      </c>
      <c r="AC52" s="7" t="n">
        <v>0</v>
      </c>
      <c r="AD52" s="7" t="n">
        <v>1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1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1858.75</v>
      </c>
      <c r="BQ52" s="7">
        <f>BO52/31*31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Степанов Кирилл Евгеньевич</t>
        </is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2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2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0</v>
      </c>
      <c r="Z53" s="7" t="n">
        <v>0</v>
      </c>
      <c r="AA53" s="7" t="n">
        <v>0</v>
      </c>
      <c r="AB53" s="7" t="n">
        <v>0</v>
      </c>
      <c r="AC53" s="7" t="n">
        <v>0</v>
      </c>
      <c r="AD53" s="7" t="n">
        <v>2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2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0</v>
      </c>
      <c r="AV53" s="7" t="n">
        <v>0</v>
      </c>
      <c r="AW53" s="7" t="n">
        <v>0</v>
      </c>
      <c r="AX53" s="7" t="n">
        <v>1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1030</v>
      </c>
      <c r="BQ53" s="7">
        <f>BO53/31*31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Тыркова Людмила Владимировна</t>
        </is>
      </c>
      <c r="E54" s="7" t="n">
        <v>32199.17</v>
      </c>
      <c r="F54" s="7" t="n">
        <v>17</v>
      </c>
      <c r="G54" s="7" t="n">
        <v>1035</v>
      </c>
      <c r="H54" s="7" t="n">
        <v>1</v>
      </c>
      <c r="I54" s="7" t="n">
        <v>0</v>
      </c>
      <c r="J54" s="7" t="n">
        <v>24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33879.25</v>
      </c>
      <c r="P54" s="7" t="n">
        <v>15</v>
      </c>
      <c r="Q54" s="7" t="n">
        <v>2005</v>
      </c>
      <c r="R54" s="7" t="n">
        <v>2</v>
      </c>
      <c r="S54" s="7" t="n">
        <v>0</v>
      </c>
      <c r="T54" s="7" t="n">
        <v>24</v>
      </c>
      <c r="U54" s="7">
        <f>ROUND(T54*BP54/100,0)*100</f>
        <v/>
      </c>
      <c r="V54" s="7" t="n">
        <v>0</v>
      </c>
      <c r="W54" s="7">
        <f>O54-U54</f>
        <v/>
      </c>
      <c r="X54" s="7" t="n">
        <v>1</v>
      </c>
      <c r="Y54" s="7" t="n">
        <v>37076.15</v>
      </c>
      <c r="Z54" s="7" t="n">
        <v>16</v>
      </c>
      <c r="AA54" s="7" t="n">
        <v>2005</v>
      </c>
      <c r="AB54" s="7" t="n">
        <v>2</v>
      </c>
      <c r="AC54" s="7" t="n">
        <v>0</v>
      </c>
      <c r="AD54" s="7" t="n">
        <v>24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1</v>
      </c>
      <c r="AI54" s="7" t="n">
        <v>35745.5</v>
      </c>
      <c r="AJ54" s="7" t="n">
        <v>15</v>
      </c>
      <c r="AK54" s="7" t="n">
        <v>3395</v>
      </c>
      <c r="AL54" s="7" t="n">
        <v>3</v>
      </c>
      <c r="AM54" s="7" t="n">
        <v>2</v>
      </c>
      <c r="AN54" s="7" t="n">
        <v>24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9634.75</v>
      </c>
      <c r="AT54" s="7" t="n">
        <v>4</v>
      </c>
      <c r="AU54" s="7" t="n">
        <v>0</v>
      </c>
      <c r="AV54" s="7" t="n">
        <v>0</v>
      </c>
      <c r="AW54" s="7" t="n">
        <v>0</v>
      </c>
      <c r="AX54" s="7" t="n">
        <v>10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2179.017157894737</v>
      </c>
      <c r="BQ54" s="7">
        <f>BO54/31*31</f>
        <v/>
      </c>
      <c r="BR54" s="7">
        <f>IFERROR(BL54/BE54,0)</f>
        <v/>
      </c>
    </row>
    <row r="55">
      <c r="A55" s="6" t="n">
        <v>41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Юрьева Марина Евгеньевна</t>
        </is>
      </c>
      <c r="E55" s="7" t="n">
        <v>14041.75</v>
      </c>
      <c r="F55" s="7" t="n">
        <v>7</v>
      </c>
      <c r="G55" s="7" t="n">
        <v>0</v>
      </c>
      <c r="H55" s="7" t="n">
        <v>0</v>
      </c>
      <c r="I55" s="7" t="n">
        <v>0</v>
      </c>
      <c r="J55" s="7" t="n">
        <v>11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13750.5</v>
      </c>
      <c r="P55" s="7" t="n">
        <v>7</v>
      </c>
      <c r="Q55" s="7" t="n">
        <v>1190</v>
      </c>
      <c r="R55" s="7" t="n">
        <v>1</v>
      </c>
      <c r="S55" s="7" t="n">
        <v>0</v>
      </c>
      <c r="T55" s="7" t="n">
        <v>11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13989.25</v>
      </c>
      <c r="Z55" s="7" t="n">
        <v>8</v>
      </c>
      <c r="AA55" s="7" t="n">
        <v>0</v>
      </c>
      <c r="AB55" s="7" t="n">
        <v>0</v>
      </c>
      <c r="AC55" s="7" t="n">
        <v>0</v>
      </c>
      <c r="AD55" s="7" t="n">
        <v>11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13747.5</v>
      </c>
      <c r="AJ55" s="7" t="n">
        <v>7</v>
      </c>
      <c r="AK55" s="7" t="n">
        <v>0</v>
      </c>
      <c r="AL55" s="7" t="n">
        <v>0</v>
      </c>
      <c r="AM55" s="7" t="n">
        <v>0</v>
      </c>
      <c r="AN55" s="7" t="n">
        <v>11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6045.25</v>
      </c>
      <c r="AT55" s="7" t="n">
        <v>3</v>
      </c>
      <c r="AU55" s="7" t="n">
        <v>0</v>
      </c>
      <c r="AV55" s="7" t="n">
        <v>0</v>
      </c>
      <c r="AW55" s="7" t="n">
        <v>0</v>
      </c>
      <c r="AX55" s="7" t="n">
        <v>5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1538.960227272727</v>
      </c>
      <c r="BQ55" s="7">
        <f>BO55/31*31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ГП</t>
        </is>
      </c>
      <c r="E56" s="9">
        <f>SUM(E46:E55)</f>
        <v/>
      </c>
      <c r="F56" s="9">
        <f>SUM(F46:F55)</f>
        <v/>
      </c>
      <c r="G56" s="9">
        <f>SUM(G46:G55)</f>
        <v/>
      </c>
      <c r="H56" s="9">
        <f>SUM(H46:H55)</f>
        <v/>
      </c>
      <c r="I56" s="9">
        <f>SUM(I46:I55)</f>
        <v/>
      </c>
      <c r="J56" s="9">
        <f>SUM(J46:J55)</f>
        <v/>
      </c>
      <c r="K56" s="9">
        <f>SUM(K46:K55)</f>
        <v/>
      </c>
      <c r="L56" s="9">
        <f>SUM(L46:L55)</f>
        <v/>
      </c>
      <c r="M56" s="9">
        <f>SUM(M46:M55)</f>
        <v/>
      </c>
      <c r="N56" s="9">
        <f>SUM(N46:N55)</f>
        <v/>
      </c>
      <c r="O56" s="9">
        <f>SUM(O46:O55)</f>
        <v/>
      </c>
      <c r="P56" s="9">
        <f>SUM(P46:P55)</f>
        <v/>
      </c>
      <c r="Q56" s="9">
        <f>SUM(Q46:Q55)</f>
        <v/>
      </c>
      <c r="R56" s="9">
        <f>SUM(R46:R55)</f>
        <v/>
      </c>
      <c r="S56" s="9">
        <f>SUM(S46:S55)</f>
        <v/>
      </c>
      <c r="T56" s="9">
        <f>SUM(T46:T55)</f>
        <v/>
      </c>
      <c r="U56" s="9">
        <f>SUM(U46:U55)</f>
        <v/>
      </c>
      <c r="V56" s="9">
        <f>SUM(V46:V55)</f>
        <v/>
      </c>
      <c r="W56" s="9">
        <f>SUM(W46:W55)</f>
        <v/>
      </c>
      <c r="X56" s="9">
        <f>SUM(X46:X55)</f>
        <v/>
      </c>
      <c r="Y56" s="9">
        <f>SUM(Y46:Y55)</f>
        <v/>
      </c>
      <c r="Z56" s="9">
        <f>SUM(Z46:Z55)</f>
        <v/>
      </c>
      <c r="AA56" s="9">
        <f>SUM(AA46:AA55)</f>
        <v/>
      </c>
      <c r="AB56" s="9">
        <f>SUM(AB46:AB55)</f>
        <v/>
      </c>
      <c r="AC56" s="9">
        <f>SUM(AC46:AC55)</f>
        <v/>
      </c>
      <c r="AD56" s="9">
        <f>SUM(AD46:AD55)</f>
        <v/>
      </c>
      <c r="AE56" s="9">
        <f>SUM(AE46:AE55)</f>
        <v/>
      </c>
      <c r="AF56" s="9">
        <f>SUM(AF46:AF55)</f>
        <v/>
      </c>
      <c r="AG56" s="9">
        <f>SUM(AG46:AG55)</f>
        <v/>
      </c>
      <c r="AH56" s="9">
        <f>SUM(AH46:AH55)</f>
        <v/>
      </c>
      <c r="AI56" s="9">
        <f>SUM(AI46:AI55)</f>
        <v/>
      </c>
      <c r="AJ56" s="9">
        <f>SUM(AJ46:AJ55)</f>
        <v/>
      </c>
      <c r="AK56" s="9">
        <f>SUM(AK46:AK55)</f>
        <v/>
      </c>
      <c r="AL56" s="9">
        <f>SUM(AL46:AL55)</f>
        <v/>
      </c>
      <c r="AM56" s="9">
        <f>SUM(AM46:AM55)</f>
        <v/>
      </c>
      <c r="AN56" s="9">
        <f>SUM(AN46:AN55)</f>
        <v/>
      </c>
      <c r="AO56" s="9">
        <f>SUM(AO46:AO55)</f>
        <v/>
      </c>
      <c r="AP56" s="9">
        <f>SUM(AP46:AP55)</f>
        <v/>
      </c>
      <c r="AQ56" s="9">
        <f>SUM(AQ46:AQ55)</f>
        <v/>
      </c>
      <c r="AR56" s="9">
        <f>SUM(AR46:AR55)</f>
        <v/>
      </c>
      <c r="AS56" s="9">
        <f>SUM(AS46:AS55)</f>
        <v/>
      </c>
      <c r="AT56" s="9">
        <f>SUM(AT46:AT55)</f>
        <v/>
      </c>
      <c r="AU56" s="9">
        <f>SUM(AU46:AU55)</f>
        <v/>
      </c>
      <c r="AV56" s="9">
        <f>SUM(AV46:AV55)</f>
        <v/>
      </c>
      <c r="AW56" s="9">
        <f>SUM(AW46:AW55)</f>
        <v/>
      </c>
      <c r="AX56" s="9">
        <f>SUM(AX46:AX55)</f>
        <v/>
      </c>
      <c r="AY56" s="9">
        <f>SUM(AY46:AY55)</f>
        <v/>
      </c>
      <c r="AZ56" s="9">
        <f>SUM(AZ46:AZ55)</f>
        <v/>
      </c>
      <c r="BA56" s="9">
        <f>SUM(BA46:BA55)</f>
        <v/>
      </c>
      <c r="BB56" s="9">
        <f>SUM(BB46:BB55)</f>
        <v/>
      </c>
      <c r="BC56" s="9">
        <f>SUM(BC46:BC55)</f>
        <v/>
      </c>
      <c r="BD56" s="9">
        <f>SUM(BD46:BD55)</f>
        <v/>
      </c>
      <c r="BE56" s="9">
        <f>SUM(BE46:BE55)</f>
        <v/>
      </c>
      <c r="BF56" s="9">
        <f>SUM(BF46:BF55)</f>
        <v/>
      </c>
      <c r="BG56" s="9">
        <f>SUM(BG46:BG55)</f>
        <v/>
      </c>
      <c r="BH56" s="9">
        <f>SUM(BH46:BH55)</f>
        <v/>
      </c>
      <c r="BI56" s="9">
        <f>SUM(BI46:BI55)</f>
        <v/>
      </c>
      <c r="BJ56" s="9">
        <f>SUM(BJ46:BJ55)</f>
        <v/>
      </c>
      <c r="BK56" s="9">
        <f>SUM(BK46:BK55)</f>
        <v/>
      </c>
      <c r="BL56" s="9">
        <f>SUM(BL46:BL55)</f>
        <v/>
      </c>
      <c r="BM56" s="9">
        <f>SUM(BM46:BM55)</f>
        <v/>
      </c>
      <c r="BN56" s="9">
        <f>SUM(BN46:BN55)</f>
        <v/>
      </c>
      <c r="BO56" s="9">
        <f>SUM(BO46:BO55)</f>
        <v/>
      </c>
      <c r="BP56" s="9">
        <f>IFERROR(BK56/BD56,0)</f>
        <v/>
      </c>
      <c r="BQ56" s="9">
        <f>BO56/31*31</f>
        <v/>
      </c>
      <c r="BR56" s="9">
        <f>IFERROR(BL56/BE56,0)</f>
        <v/>
      </c>
    </row>
    <row r="58">
      <c r="A58" s="5" t="n"/>
      <c r="B58" s="5" t="n"/>
      <c r="C58" s="5" t="n"/>
      <c r="D58" s="5" t="inlineStr">
        <is>
          <t>БОЕВЫЕ ИСКУССТВА</t>
        </is>
      </c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  <c r="BG58" s="5" t="n"/>
      <c r="BH58" s="5" t="n"/>
      <c r="BI58" s="5" t="n"/>
      <c r="BJ58" s="5" t="n"/>
      <c r="BK58" s="5" t="n"/>
      <c r="BL58" s="5" t="n"/>
      <c r="BM58" s="5" t="n"/>
      <c r="BN58" s="5" t="n"/>
      <c r="BO58" s="5" t="n"/>
      <c r="BP58" s="5" t="n"/>
      <c r="BQ58" s="5" t="n"/>
      <c r="BR58" s="5" t="n"/>
    </row>
    <row r="59">
      <c r="A59" s="4" t="inlineStr">
        <is>
          <t>№</t>
        </is>
      </c>
      <c r="B59" s="4" t="inlineStr">
        <is>
          <t>Дата начала</t>
        </is>
      </c>
      <c r="C59" s="4" t="inlineStr">
        <is>
          <t>Статус</t>
        </is>
      </c>
      <c r="D59" s="4" t="inlineStr">
        <is>
          <t>ФИО</t>
        </is>
      </c>
      <c r="E59" s="4" t="inlineStr">
        <is>
          <t>Факт $ из 1С</t>
        </is>
      </c>
      <c r="F59" s="4" t="inlineStr">
        <is>
          <t>Факт ПТ</t>
        </is>
      </c>
      <c r="G59" s="4" t="inlineStr">
        <is>
          <t>Факт $ МГ/секции</t>
        </is>
      </c>
      <c r="H59" s="4" t="inlineStr">
        <is>
          <t>Факт МГ/секции</t>
        </is>
      </c>
      <c r="I59" s="4" t="inlineStr">
        <is>
          <t>Факт ВПТ</t>
        </is>
      </c>
      <c r="J59" s="4" t="inlineStr">
        <is>
          <t>Тех. задание ПТ</t>
        </is>
      </c>
      <c r="K59" s="4" t="inlineStr">
        <is>
          <t>Тех задание $</t>
        </is>
      </c>
      <c r="L59" s="4" t="inlineStr">
        <is>
          <t>Тех. задание ВПТ</t>
        </is>
      </c>
      <c r="M59" s="4" t="inlineStr">
        <is>
          <t>Разница ПТ $</t>
        </is>
      </c>
      <c r="N59" s="4" t="inlineStr">
        <is>
          <t>Факт СПЛИТ</t>
        </is>
      </c>
      <c r="O59" s="4" t="inlineStr">
        <is>
          <t>Факт $ из 1С</t>
        </is>
      </c>
      <c r="P59" s="4" t="inlineStr">
        <is>
          <t>Факт ПТ</t>
        </is>
      </c>
      <c r="Q59" s="4" t="inlineStr">
        <is>
          <t>Факт $ МГ/секции</t>
        </is>
      </c>
      <c r="R59" s="4" t="inlineStr">
        <is>
          <t>Факт МГ/секции</t>
        </is>
      </c>
      <c r="S59" s="4" t="inlineStr">
        <is>
          <t>Факт ВПТ</t>
        </is>
      </c>
      <c r="T59" s="4" t="inlineStr">
        <is>
          <t>Тех. задание ПТ</t>
        </is>
      </c>
      <c r="U59" s="4" t="inlineStr">
        <is>
          <t>Тех задание $</t>
        </is>
      </c>
      <c r="V59" s="4" t="inlineStr">
        <is>
          <t>Тех. задание ВПТ</t>
        </is>
      </c>
      <c r="W59" s="4" t="inlineStr">
        <is>
          <t>Разница ПТ $</t>
        </is>
      </c>
      <c r="X59" s="4" t="inlineStr">
        <is>
          <t>Факт СПЛИТ</t>
        </is>
      </c>
      <c r="Y59" s="4" t="inlineStr">
        <is>
          <t>Факт $ из 1С</t>
        </is>
      </c>
      <c r="Z59" s="4" t="inlineStr">
        <is>
          <t>Факт ПТ</t>
        </is>
      </c>
      <c r="AA59" s="4" t="inlineStr">
        <is>
          <t>Факт $ МГ/секции</t>
        </is>
      </c>
      <c r="AB59" s="4" t="inlineStr">
        <is>
          <t>Факт МГ/секции</t>
        </is>
      </c>
      <c r="AC59" s="4" t="inlineStr">
        <is>
          <t>Факт ВПТ</t>
        </is>
      </c>
      <c r="AD59" s="4" t="inlineStr">
        <is>
          <t>Тех. задание ПТ</t>
        </is>
      </c>
      <c r="AE59" s="4" t="inlineStr">
        <is>
          <t>Тех задание $</t>
        </is>
      </c>
      <c r="AF59" s="4" t="inlineStr">
        <is>
          <t>Тех. задание ВПТ</t>
        </is>
      </c>
      <c r="AG59" s="4" t="inlineStr">
        <is>
          <t>Разница ПТ $</t>
        </is>
      </c>
      <c r="AH59" s="4" t="inlineStr">
        <is>
          <t>Факт СПЛИТ</t>
        </is>
      </c>
      <c r="AI59" s="4" t="inlineStr">
        <is>
          <t>Факт $ из 1С</t>
        </is>
      </c>
      <c r="AJ59" s="4" t="inlineStr">
        <is>
          <t>Факт ПТ</t>
        </is>
      </c>
      <c r="AK59" s="4" t="inlineStr">
        <is>
          <t>Факт $ МГ/секции</t>
        </is>
      </c>
      <c r="AL59" s="4" t="inlineStr">
        <is>
          <t>Факт МГ/секции</t>
        </is>
      </c>
      <c r="AM59" s="4" t="inlineStr">
        <is>
          <t>Факт ВПТ</t>
        </is>
      </c>
      <c r="AN59" s="4" t="inlineStr">
        <is>
          <t>Тех. задание ПТ</t>
        </is>
      </c>
      <c r="AO59" s="4" t="inlineStr">
        <is>
          <t>Тех задание $</t>
        </is>
      </c>
      <c r="AP59" s="4" t="inlineStr">
        <is>
          <t>Тех. задание ВПТ</t>
        </is>
      </c>
      <c r="AQ59" s="4" t="inlineStr">
        <is>
          <t>Разница ПТ $</t>
        </is>
      </c>
      <c r="AR59" s="4" t="inlineStr">
        <is>
          <t>Факт СПЛИТ</t>
        </is>
      </c>
      <c r="AS59" s="4" t="inlineStr">
        <is>
          <t>Факт $ из 1С</t>
        </is>
      </c>
      <c r="AT59" s="4" t="inlineStr">
        <is>
          <t>Факт ПТ</t>
        </is>
      </c>
      <c r="AU59" s="4" t="inlineStr">
        <is>
          <t>Факт $ МГ/секции</t>
        </is>
      </c>
      <c r="AV59" s="4" t="inlineStr">
        <is>
          <t>Факт МГ/секции</t>
        </is>
      </c>
      <c r="AW59" s="4" t="inlineStr">
        <is>
          <t>Факт ВПТ</t>
        </is>
      </c>
      <c r="AX59" s="4" t="inlineStr">
        <is>
          <t>Тех. задание ПТ</t>
        </is>
      </c>
      <c r="AY59" s="4" t="inlineStr">
        <is>
          <t>Тех задание $</t>
        </is>
      </c>
      <c r="AZ59" s="4" t="inlineStr">
        <is>
          <t>Тех. задание ВПТ</t>
        </is>
      </c>
      <c r="BA59" s="4" t="inlineStr">
        <is>
          <t>Разница ПТ $</t>
        </is>
      </c>
      <c r="BB59" s="4" t="inlineStr">
        <is>
          <t>Факт СПЛИТ</t>
        </is>
      </c>
      <c r="BC59" s="4" t="inlineStr"/>
      <c r="BD59" s="4" t="inlineStr">
        <is>
          <t>Тех. задание ПТ</t>
        </is>
      </c>
      <c r="BE59" s="4" t="inlineStr">
        <is>
          <t>Факт ПТ</t>
        </is>
      </c>
      <c r="BF59" s="4" t="inlineStr">
        <is>
          <t>Факт СПЛИТ</t>
        </is>
      </c>
      <c r="BG59" s="4" t="inlineStr">
        <is>
          <t>Тех. задание ВПТ</t>
        </is>
      </c>
      <c r="BH59" s="4" t="inlineStr">
        <is>
          <t>Факт ВПТ</t>
        </is>
      </c>
      <c r="BI59" s="4" t="inlineStr">
        <is>
          <t>Тех. задание</t>
        </is>
      </c>
      <c r="BJ59" s="4" t="inlineStr">
        <is>
          <t>Факт</t>
        </is>
      </c>
      <c r="BK59" s="4" t="inlineStr">
        <is>
          <t>Тех задание $</t>
        </is>
      </c>
      <c r="BL59" s="4" t="inlineStr">
        <is>
          <t>Факт ПТ 1С $</t>
        </is>
      </c>
      <c r="BM59" s="4" t="inlineStr">
        <is>
          <t>Факт МГ/секции 1С $</t>
        </is>
      </c>
      <c r="BN59" s="4" t="inlineStr">
        <is>
          <t>Прочие услуги $</t>
        </is>
      </c>
      <c r="BO59" s="4" t="inlineStr">
        <is>
          <t>Факт общий $</t>
        </is>
      </c>
      <c r="BP59" s="4" t="inlineStr">
        <is>
          <t>Средняя стоимость ПТ прошлого месяца $</t>
        </is>
      </c>
      <c r="BQ59" s="4" t="inlineStr">
        <is>
          <t>Ранрейт $</t>
        </is>
      </c>
      <c r="BR59" s="4" t="inlineStr">
        <is>
          <t>Средняя стоимость ПТ на новый месяц</t>
        </is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Косьяненко Виктор Дмитриевич</t>
        </is>
      </c>
      <c r="E60" s="7" t="n">
        <v>32513.3</v>
      </c>
      <c r="F60" s="7" t="n">
        <v>20</v>
      </c>
      <c r="G60" s="7" t="n">
        <v>0</v>
      </c>
      <c r="H60" s="7" t="n">
        <v>0</v>
      </c>
      <c r="I60" s="7" t="n">
        <v>0</v>
      </c>
      <c r="J60" s="7" t="n">
        <v>14</v>
      </c>
      <c r="K60" s="7">
        <f>ROUND(J60*BP60/100,0)*100</f>
        <v/>
      </c>
      <c r="L60" s="7" t="n">
        <v>0</v>
      </c>
      <c r="M60" s="7">
        <f>E60-K60</f>
        <v/>
      </c>
      <c r="N60" s="7" t="n">
        <v>1</v>
      </c>
      <c r="O60" s="7" t="n">
        <v>28010.95</v>
      </c>
      <c r="P60" s="7" t="n">
        <v>17</v>
      </c>
      <c r="Q60" s="7" t="n">
        <v>0</v>
      </c>
      <c r="R60" s="7" t="n">
        <v>0</v>
      </c>
      <c r="S60" s="7" t="n">
        <v>0</v>
      </c>
      <c r="T60" s="7" t="n">
        <v>14</v>
      </c>
      <c r="U60" s="7">
        <f>ROUND(T60*BP60/100,0)*100</f>
        <v/>
      </c>
      <c r="V60" s="7" t="n">
        <v>0</v>
      </c>
      <c r="W60" s="7">
        <f>O60-U60</f>
        <v/>
      </c>
      <c r="X60" s="7" t="n">
        <v>0</v>
      </c>
      <c r="Y60" s="7" t="n">
        <v>19008.7</v>
      </c>
      <c r="Z60" s="7" t="n">
        <v>11</v>
      </c>
      <c r="AA60" s="7" t="n">
        <v>1620</v>
      </c>
      <c r="AB60" s="7" t="n">
        <v>2</v>
      </c>
      <c r="AC60" s="7" t="n">
        <v>0</v>
      </c>
      <c r="AD60" s="7" t="n">
        <v>14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0</v>
      </c>
      <c r="AI60" s="7" t="n">
        <v>33887.99000000001</v>
      </c>
      <c r="AJ60" s="7" t="n">
        <v>19</v>
      </c>
      <c r="AK60" s="7" t="n">
        <v>816.25</v>
      </c>
      <c r="AL60" s="7" t="n">
        <v>1</v>
      </c>
      <c r="AM60" s="7" t="n">
        <v>2</v>
      </c>
      <c r="AN60" s="7" t="n">
        <v>14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1</v>
      </c>
      <c r="AS60" s="7" t="n">
        <v>12993.42</v>
      </c>
      <c r="AT60" s="7" t="n">
        <v>8</v>
      </c>
      <c r="AU60" s="7" t="n">
        <v>0</v>
      </c>
      <c r="AV60" s="7" t="n">
        <v>0</v>
      </c>
      <c r="AW60" s="7" t="n">
        <v>0</v>
      </c>
      <c r="AX60" s="7" t="n">
        <v>6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0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0</v>
      </c>
      <c r="BO60" s="7">
        <f>BL60+BM60+BN60</f>
        <v/>
      </c>
      <c r="BP60" s="7" t="n">
        <v>1863.847234042553</v>
      </c>
      <c r="BQ60" s="7">
        <f>BO60/31*31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Кривова Анастасия Игоревна</t>
        </is>
      </c>
      <c r="E61" s="7" t="n">
        <v>41843</v>
      </c>
      <c r="F61" s="7" t="n">
        <v>27</v>
      </c>
      <c r="G61" s="7" t="n">
        <v>16899.75</v>
      </c>
      <c r="H61" s="7" t="n">
        <v>23</v>
      </c>
      <c r="I61" s="7" t="n">
        <v>2</v>
      </c>
      <c r="J61" s="7" t="n">
        <v>56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48168.83</v>
      </c>
      <c r="P61" s="7" t="n">
        <v>30</v>
      </c>
      <c r="Q61" s="7" t="n">
        <v>16369.75</v>
      </c>
      <c r="R61" s="7" t="n">
        <v>22</v>
      </c>
      <c r="S61" s="7" t="n">
        <v>3</v>
      </c>
      <c r="T61" s="7" t="n">
        <v>56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36537.33</v>
      </c>
      <c r="Z61" s="7" t="n">
        <v>25</v>
      </c>
      <c r="AA61" s="7" t="n">
        <v>12523.75</v>
      </c>
      <c r="AB61" s="7" t="n">
        <v>16</v>
      </c>
      <c r="AC61" s="7" t="n">
        <v>1</v>
      </c>
      <c r="AD61" s="7" t="n">
        <v>56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0</v>
      </c>
      <c r="AI61" s="7" t="n">
        <v>0</v>
      </c>
      <c r="AJ61" s="7" t="n">
        <v>0</v>
      </c>
      <c r="AK61" s="7" t="n">
        <v>0</v>
      </c>
      <c r="AL61" s="7" t="n">
        <v>0</v>
      </c>
      <c r="AM61" s="7" t="n">
        <v>0</v>
      </c>
      <c r="AN61" s="7" t="n">
        <v>56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18774.75</v>
      </c>
      <c r="AT61" s="7" t="n">
        <v>13</v>
      </c>
      <c r="AU61" s="7" t="n">
        <v>6227.5</v>
      </c>
      <c r="AV61" s="7" t="n">
        <v>8</v>
      </c>
      <c r="AW61" s="7" t="n">
        <v>0</v>
      </c>
      <c r="AX61" s="7" t="n">
        <v>24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38635</v>
      </c>
      <c r="BO61" s="7">
        <f>BL61+BM61+BN61</f>
        <v/>
      </c>
      <c r="BP61" s="7" t="n">
        <v>1558.426898395722</v>
      </c>
      <c r="BQ61" s="7">
        <f>BO61/31*31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Мурасин Виталий Сергеевич</t>
        </is>
      </c>
      <c r="E62" s="7" t="n">
        <v>20590</v>
      </c>
      <c r="F62" s="7" t="n">
        <v>12</v>
      </c>
      <c r="G62" s="7" t="n">
        <v>960</v>
      </c>
      <c r="H62" s="7" t="n">
        <v>1</v>
      </c>
      <c r="I62" s="7" t="n">
        <v>0</v>
      </c>
      <c r="J62" s="7" t="n">
        <v>9</v>
      </c>
      <c r="K62" s="7">
        <f>ROUND(J62*BP62/100,0)*100</f>
        <v/>
      </c>
      <c r="L62" s="7" t="n">
        <v>0</v>
      </c>
      <c r="M62" s="7">
        <f>E62-K62</f>
        <v/>
      </c>
      <c r="N62" s="7" t="n">
        <v>1</v>
      </c>
      <c r="O62" s="7" t="n">
        <v>34944.5</v>
      </c>
      <c r="P62" s="7" t="n">
        <v>21</v>
      </c>
      <c r="Q62" s="7" t="n">
        <v>960</v>
      </c>
      <c r="R62" s="7" t="n">
        <v>1</v>
      </c>
      <c r="S62" s="7" t="n">
        <v>0</v>
      </c>
      <c r="T62" s="7" t="n">
        <v>9</v>
      </c>
      <c r="U62" s="7">
        <f>ROUND(T62*BP62/100,0)*100</f>
        <v/>
      </c>
      <c r="V62" s="7" t="n">
        <v>0</v>
      </c>
      <c r="W62" s="7">
        <f>O62-U62</f>
        <v/>
      </c>
      <c r="X62" s="7" t="n">
        <v>1</v>
      </c>
      <c r="Y62" s="7" t="n">
        <v>30606.5</v>
      </c>
      <c r="Z62" s="7" t="n">
        <v>18</v>
      </c>
      <c r="AA62" s="7" t="n">
        <v>960</v>
      </c>
      <c r="AB62" s="7" t="n">
        <v>1</v>
      </c>
      <c r="AC62" s="7" t="n">
        <v>1</v>
      </c>
      <c r="AD62" s="7" t="n">
        <v>9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1</v>
      </c>
      <c r="AI62" s="7" t="n">
        <v>22741.5</v>
      </c>
      <c r="AJ62" s="7" t="n">
        <v>14</v>
      </c>
      <c r="AK62" s="7" t="n">
        <v>960</v>
      </c>
      <c r="AL62" s="7" t="n">
        <v>1</v>
      </c>
      <c r="AM62" s="7" t="n">
        <v>1</v>
      </c>
      <c r="AN62" s="7" t="n">
        <v>9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1</v>
      </c>
      <c r="AS62" s="7" t="n">
        <v>11849</v>
      </c>
      <c r="AT62" s="7" t="n">
        <v>8</v>
      </c>
      <c r="AU62" s="7" t="n">
        <v>0</v>
      </c>
      <c r="AV62" s="7" t="n">
        <v>0</v>
      </c>
      <c r="AW62" s="7" t="n">
        <v>0</v>
      </c>
      <c r="AX62" s="7" t="n">
        <v>4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1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1580.189655172414</v>
      </c>
      <c r="BQ62" s="7">
        <f>BO62/31*31</f>
        <v/>
      </c>
      <c r="BR62" s="7">
        <f>IFERROR(BL62/BE62,0)</f>
        <v/>
      </c>
    </row>
    <row r="63">
      <c r="A63" s="6" t="n">
        <v>45</v>
      </c>
      <c r="B63" s="6" t="inlineStr">
        <is>
          <t>2026-03-01</t>
        </is>
      </c>
      <c r="C63" s="6" t="inlineStr">
        <is>
          <t>ПТ</t>
        </is>
      </c>
      <c r="D63" s="6" t="inlineStr">
        <is>
          <t>Шершнев Виктор Михайлович</t>
        </is>
      </c>
      <c r="E63" s="7" t="n">
        <v>32836.78999999999</v>
      </c>
      <c r="F63" s="7" t="n">
        <v>17</v>
      </c>
      <c r="G63" s="7" t="n">
        <v>0</v>
      </c>
      <c r="H63" s="7" t="n">
        <v>0</v>
      </c>
      <c r="I63" s="7" t="n">
        <v>0</v>
      </c>
      <c r="J63" s="7" t="n">
        <v>20</v>
      </c>
      <c r="K63" s="7">
        <f>ROUND(J63*BP63/100,0)*100</f>
        <v/>
      </c>
      <c r="L63" s="7" t="n">
        <v>0</v>
      </c>
      <c r="M63" s="7">
        <f>E63-K63</f>
        <v/>
      </c>
      <c r="N63" s="7" t="n">
        <v>1</v>
      </c>
      <c r="O63" s="7" t="n">
        <v>53260.62</v>
      </c>
      <c r="P63" s="7" t="n">
        <v>26</v>
      </c>
      <c r="Q63" s="7" t="n">
        <v>0</v>
      </c>
      <c r="R63" s="7" t="n">
        <v>0</v>
      </c>
      <c r="S63" s="7" t="n">
        <v>0</v>
      </c>
      <c r="T63" s="7" t="n">
        <v>20</v>
      </c>
      <c r="U63" s="7">
        <f>ROUND(T63*BP63/100,0)*100</f>
        <v/>
      </c>
      <c r="V63" s="7" t="n">
        <v>0</v>
      </c>
      <c r="W63" s="7">
        <f>O63-U63</f>
        <v/>
      </c>
      <c r="X63" s="7" t="n">
        <v>3</v>
      </c>
      <c r="Y63" s="7" t="n">
        <v>51475.97</v>
      </c>
      <c r="Z63" s="7" t="n">
        <v>25</v>
      </c>
      <c r="AA63" s="7" t="n">
        <v>0</v>
      </c>
      <c r="AB63" s="7" t="n">
        <v>0</v>
      </c>
      <c r="AC63" s="7" t="n">
        <v>0</v>
      </c>
      <c r="AD63" s="7" t="n">
        <v>20</v>
      </c>
      <c r="AE63" s="7">
        <f>ROUND(AD63*BP63/100,0)*100</f>
        <v/>
      </c>
      <c r="AF63" s="7" t="n">
        <v>0</v>
      </c>
      <c r="AG63" s="7">
        <f>Y63-AE63</f>
        <v/>
      </c>
      <c r="AH63" s="7" t="n">
        <v>3</v>
      </c>
      <c r="AI63" s="7" t="n">
        <v>53868.46</v>
      </c>
      <c r="AJ63" s="7" t="n">
        <v>26</v>
      </c>
      <c r="AK63" s="7" t="n">
        <v>0</v>
      </c>
      <c r="AL63" s="7" t="n">
        <v>0</v>
      </c>
      <c r="AM63" s="7" t="n">
        <v>0</v>
      </c>
      <c r="AN63" s="7" t="n">
        <v>20</v>
      </c>
      <c r="AO63" s="7">
        <f>ROUND(AN63*BP63/100,0)*100</f>
        <v/>
      </c>
      <c r="AP63" s="7" t="n">
        <v>0</v>
      </c>
      <c r="AQ63" s="7">
        <f>AI63-AO63</f>
        <v/>
      </c>
      <c r="AR63" s="7" t="n">
        <v>3</v>
      </c>
      <c r="AS63" s="7" t="n">
        <v>25440.85</v>
      </c>
      <c r="AT63" s="7" t="n">
        <v>12</v>
      </c>
      <c r="AU63" s="7" t="n">
        <v>0</v>
      </c>
      <c r="AV63" s="7" t="n">
        <v>0</v>
      </c>
      <c r="AW63" s="7" t="n">
        <v>0</v>
      </c>
      <c r="AX63" s="7" t="n">
        <v>9</v>
      </c>
      <c r="AY63" s="7">
        <f>ROUND(AX63*BP63/100,0)*100</f>
        <v/>
      </c>
      <c r="AZ63" s="7" t="n">
        <v>0</v>
      </c>
      <c r="BA63" s="7">
        <f>AS63-AY63</f>
        <v/>
      </c>
      <c r="BB63" s="7" t="n">
        <v>1</v>
      </c>
      <c r="BC63" s="6" t="n"/>
      <c r="BD63" s="7">
        <f>SUM(J63,T63,AD63,AN63,AX63)</f>
        <v/>
      </c>
      <c r="BE63" s="7">
        <f>SUM(F63,P63,Z63,AJ63,AT63)</f>
        <v/>
      </c>
      <c r="BF63" s="7">
        <f>SUM(N63,X63,AH63,AR63,BB63)</f>
        <v/>
      </c>
      <c r="BG63" s="7">
        <f>SUM(L63,V63,AF63,AP63,AZ63)</f>
        <v/>
      </c>
      <c r="BH63" s="7">
        <f>SUM(I63,S63,AC63,AM63,AW63)</f>
        <v/>
      </c>
      <c r="BI63" s="7" t="n">
        <v>0</v>
      </c>
      <c r="BJ63" s="7">
        <f>SUM(H63,R63,AB63,AL63,AV63)</f>
        <v/>
      </c>
      <c r="BK63" s="7">
        <f>SUM(K63,U63,AE63,AO63,AY63)</f>
        <v/>
      </c>
      <c r="BL63" s="7">
        <f>SUM(E63,O63,Y63,AI63,AS63)</f>
        <v/>
      </c>
      <c r="BM63" s="7">
        <f>SUM(G63,Q63,AA63,AK63,AU63)</f>
        <v/>
      </c>
      <c r="BN63" s="7" t="n">
        <v>0</v>
      </c>
      <c r="BO63" s="7">
        <f>BL63+BM63+BN63</f>
        <v/>
      </c>
      <c r="BP63" s="7" t="n">
        <v>2116.542985074627</v>
      </c>
      <c r="BQ63" s="7">
        <f>BO63/31*31</f>
        <v/>
      </c>
      <c r="BR63" s="7">
        <f>IFERROR(BL63/BE63,0)</f>
        <v/>
      </c>
    </row>
    <row r="64">
      <c r="A64" s="8" t="n"/>
      <c r="B64" s="8" t="n"/>
      <c r="C64" s="8" t="n"/>
      <c r="D64" s="8" t="inlineStr">
        <is>
          <t>Итого БИ</t>
        </is>
      </c>
      <c r="E64" s="9">
        <f>SUM(E60:E63)</f>
        <v/>
      </c>
      <c r="F64" s="9">
        <f>SUM(F60:F63)</f>
        <v/>
      </c>
      <c r="G64" s="9">
        <f>SUM(G60:G63)</f>
        <v/>
      </c>
      <c r="H64" s="9">
        <f>SUM(H60:H63)</f>
        <v/>
      </c>
      <c r="I64" s="9">
        <f>SUM(I60:I63)</f>
        <v/>
      </c>
      <c r="J64" s="9">
        <f>SUM(J60:J63)</f>
        <v/>
      </c>
      <c r="K64" s="9">
        <f>SUM(K60:K63)</f>
        <v/>
      </c>
      <c r="L64" s="9">
        <f>SUM(L60:L63)</f>
        <v/>
      </c>
      <c r="M64" s="9">
        <f>SUM(M60:M63)</f>
        <v/>
      </c>
      <c r="N64" s="9">
        <f>SUM(N60:N63)</f>
        <v/>
      </c>
      <c r="O64" s="9">
        <f>SUM(O60:O63)</f>
        <v/>
      </c>
      <c r="P64" s="9">
        <f>SUM(P60:P63)</f>
        <v/>
      </c>
      <c r="Q64" s="9">
        <f>SUM(Q60:Q63)</f>
        <v/>
      </c>
      <c r="R64" s="9">
        <f>SUM(R60:R63)</f>
        <v/>
      </c>
      <c r="S64" s="9">
        <f>SUM(S60:S63)</f>
        <v/>
      </c>
      <c r="T64" s="9">
        <f>SUM(T60:T63)</f>
        <v/>
      </c>
      <c r="U64" s="9">
        <f>SUM(U60:U63)</f>
        <v/>
      </c>
      <c r="V64" s="9">
        <f>SUM(V60:V63)</f>
        <v/>
      </c>
      <c r="W64" s="9">
        <f>SUM(W60:W63)</f>
        <v/>
      </c>
      <c r="X64" s="9">
        <f>SUM(X60:X63)</f>
        <v/>
      </c>
      <c r="Y64" s="9">
        <f>SUM(Y60:Y63)</f>
        <v/>
      </c>
      <c r="Z64" s="9">
        <f>SUM(Z60:Z63)</f>
        <v/>
      </c>
      <c r="AA64" s="9">
        <f>SUM(AA60:AA63)</f>
        <v/>
      </c>
      <c r="AB64" s="9">
        <f>SUM(AB60:AB63)</f>
        <v/>
      </c>
      <c r="AC64" s="9">
        <f>SUM(AC60:AC63)</f>
        <v/>
      </c>
      <c r="AD64" s="9">
        <f>SUM(AD60:AD63)</f>
        <v/>
      </c>
      <c r="AE64" s="9">
        <f>SUM(AE60:AE63)</f>
        <v/>
      </c>
      <c r="AF64" s="9">
        <f>SUM(AF60:AF63)</f>
        <v/>
      </c>
      <c r="AG64" s="9">
        <f>SUM(AG60:AG63)</f>
        <v/>
      </c>
      <c r="AH64" s="9">
        <f>SUM(AH60:AH63)</f>
        <v/>
      </c>
      <c r="AI64" s="9">
        <f>SUM(AI60:AI63)</f>
        <v/>
      </c>
      <c r="AJ64" s="9">
        <f>SUM(AJ60:AJ63)</f>
        <v/>
      </c>
      <c r="AK64" s="9">
        <f>SUM(AK60:AK63)</f>
        <v/>
      </c>
      <c r="AL64" s="9">
        <f>SUM(AL60:AL63)</f>
        <v/>
      </c>
      <c r="AM64" s="9">
        <f>SUM(AM60:AM63)</f>
        <v/>
      </c>
      <c r="AN64" s="9">
        <f>SUM(AN60:AN63)</f>
        <v/>
      </c>
      <c r="AO64" s="9">
        <f>SUM(AO60:AO63)</f>
        <v/>
      </c>
      <c r="AP64" s="9">
        <f>SUM(AP60:AP63)</f>
        <v/>
      </c>
      <c r="AQ64" s="9">
        <f>SUM(AQ60:AQ63)</f>
        <v/>
      </c>
      <c r="AR64" s="9">
        <f>SUM(AR60:AR63)</f>
        <v/>
      </c>
      <c r="AS64" s="9">
        <f>SUM(AS60:AS63)</f>
        <v/>
      </c>
      <c r="AT64" s="9">
        <f>SUM(AT60:AT63)</f>
        <v/>
      </c>
      <c r="AU64" s="9">
        <f>SUM(AU60:AU63)</f>
        <v/>
      </c>
      <c r="AV64" s="9">
        <f>SUM(AV60:AV63)</f>
        <v/>
      </c>
      <c r="AW64" s="9">
        <f>SUM(AW60:AW63)</f>
        <v/>
      </c>
      <c r="AX64" s="9">
        <f>SUM(AX60:AX63)</f>
        <v/>
      </c>
      <c r="AY64" s="9">
        <f>SUM(AY60:AY63)</f>
        <v/>
      </c>
      <c r="AZ64" s="9">
        <f>SUM(AZ60:AZ63)</f>
        <v/>
      </c>
      <c r="BA64" s="9">
        <f>SUM(BA60:BA63)</f>
        <v/>
      </c>
      <c r="BB64" s="9">
        <f>SUM(BB60:BB63)</f>
        <v/>
      </c>
      <c r="BC64" s="9">
        <f>SUM(BC60:BC63)</f>
        <v/>
      </c>
      <c r="BD64" s="9">
        <f>SUM(BD60:BD63)</f>
        <v/>
      </c>
      <c r="BE64" s="9">
        <f>SUM(BE60:BE63)</f>
        <v/>
      </c>
      <c r="BF64" s="9">
        <f>SUM(BF60:BF63)</f>
        <v/>
      </c>
      <c r="BG64" s="9">
        <f>SUM(BG60:BG63)</f>
        <v/>
      </c>
      <c r="BH64" s="9">
        <f>SUM(BH60:BH63)</f>
        <v/>
      </c>
      <c r="BI64" s="9">
        <f>SUM(BI60:BI63)</f>
        <v/>
      </c>
      <c r="BJ64" s="9">
        <f>SUM(BJ60:BJ63)</f>
        <v/>
      </c>
      <c r="BK64" s="9">
        <f>SUM(BK60:BK63)</f>
        <v/>
      </c>
      <c r="BL64" s="9">
        <f>SUM(BL60:BL63)</f>
        <v/>
      </c>
      <c r="BM64" s="9">
        <f>SUM(BM60:BM63)</f>
        <v/>
      </c>
      <c r="BN64" s="9">
        <f>SUM(BN60:BN63)</f>
        <v/>
      </c>
      <c r="BO64" s="9">
        <f>SUM(BO60:BO63)</f>
        <v/>
      </c>
      <c r="BP64" s="9">
        <f>IFERROR(BK64/BD64,0)</f>
        <v/>
      </c>
      <c r="BQ64" s="9">
        <f>BO64/31*31</f>
        <v/>
      </c>
      <c r="BR64" s="9">
        <f>IFERROR(BL64/BE64,0)</f>
        <v/>
      </c>
    </row>
    <row r="66">
      <c r="A66" s="10" t="n"/>
      <c r="B66" s="10" t="n"/>
      <c r="C66" s="10" t="n"/>
      <c r="D66" s="10" t="inlineStr">
        <is>
          <t>Итого</t>
        </is>
      </c>
      <c r="E66" s="11">
        <f>SUM(E12,E42,E56,E64)</f>
        <v/>
      </c>
      <c r="F66" s="11">
        <f>SUM(F12,F42,F56,F64)</f>
        <v/>
      </c>
      <c r="G66" s="11">
        <f>SUM(G12,G42,G56,G64)</f>
        <v/>
      </c>
      <c r="H66" s="11">
        <f>SUM(H12,H42,H56,H64)</f>
        <v/>
      </c>
      <c r="I66" s="11">
        <f>SUM(I12,I42,I56,I64)</f>
        <v/>
      </c>
      <c r="J66" s="11">
        <f>SUM(J12,J42,J56,J64)</f>
        <v/>
      </c>
      <c r="K66" s="11">
        <f>SUM(K12,K42,K56,K64)</f>
        <v/>
      </c>
      <c r="L66" s="11">
        <f>SUM(L12,L42,L56,L64)</f>
        <v/>
      </c>
      <c r="M66" s="11">
        <f>SUM(M12,M42,M56,M64)</f>
        <v/>
      </c>
      <c r="N66" s="11">
        <f>SUM(N12,N42,N56,N64)</f>
        <v/>
      </c>
      <c r="O66" s="11">
        <f>SUM(O12,O42,O56,O64)</f>
        <v/>
      </c>
      <c r="P66" s="11">
        <f>SUM(P12,P42,P56,P64)</f>
        <v/>
      </c>
      <c r="Q66" s="11">
        <f>SUM(Q12,Q42,Q56,Q64)</f>
        <v/>
      </c>
      <c r="R66" s="11">
        <f>SUM(R12,R42,R56,R64)</f>
        <v/>
      </c>
      <c r="S66" s="11">
        <f>SUM(S12,S42,S56,S64)</f>
        <v/>
      </c>
      <c r="T66" s="11">
        <f>SUM(T12,T42,T56,T64)</f>
        <v/>
      </c>
      <c r="U66" s="11">
        <f>SUM(U12,U42,U56,U64)</f>
        <v/>
      </c>
      <c r="V66" s="11">
        <f>SUM(V12,V42,V56,V64)</f>
        <v/>
      </c>
      <c r="W66" s="11">
        <f>SUM(W12,W42,W56,W64)</f>
        <v/>
      </c>
      <c r="X66" s="11">
        <f>SUM(X12,X42,X56,X64)</f>
        <v/>
      </c>
      <c r="Y66" s="11">
        <f>SUM(Y12,Y42,Y56,Y64)</f>
        <v/>
      </c>
      <c r="Z66" s="11">
        <f>SUM(Z12,Z42,Z56,Z64)</f>
        <v/>
      </c>
      <c r="AA66" s="11">
        <f>SUM(AA12,AA42,AA56,AA64)</f>
        <v/>
      </c>
      <c r="AB66" s="11">
        <f>SUM(AB12,AB42,AB56,AB64)</f>
        <v/>
      </c>
      <c r="AC66" s="11">
        <f>SUM(AC12,AC42,AC56,AC64)</f>
        <v/>
      </c>
      <c r="AD66" s="11">
        <f>SUM(AD12,AD42,AD56,AD64)</f>
        <v/>
      </c>
      <c r="AE66" s="11">
        <f>SUM(AE12,AE42,AE56,AE64)</f>
        <v/>
      </c>
      <c r="AF66" s="11">
        <f>SUM(AF12,AF42,AF56,AF64)</f>
        <v/>
      </c>
      <c r="AG66" s="11">
        <f>SUM(AG12,AG42,AG56,AG64)</f>
        <v/>
      </c>
      <c r="AH66" s="11">
        <f>SUM(AH12,AH42,AH56,AH64)</f>
        <v/>
      </c>
      <c r="AI66" s="11">
        <f>SUM(AI12,AI42,AI56,AI64)</f>
        <v/>
      </c>
      <c r="AJ66" s="11">
        <f>SUM(AJ12,AJ42,AJ56,AJ64)</f>
        <v/>
      </c>
      <c r="AK66" s="11">
        <f>SUM(AK12,AK42,AK56,AK64)</f>
        <v/>
      </c>
      <c r="AL66" s="11">
        <f>SUM(AL12,AL42,AL56,AL64)</f>
        <v/>
      </c>
      <c r="AM66" s="11">
        <f>SUM(AM12,AM42,AM56,AM64)</f>
        <v/>
      </c>
      <c r="AN66" s="11">
        <f>SUM(AN12,AN42,AN56,AN64)</f>
        <v/>
      </c>
      <c r="AO66" s="11">
        <f>SUM(AO12,AO42,AO56,AO64)</f>
        <v/>
      </c>
      <c r="AP66" s="11">
        <f>SUM(AP12,AP42,AP56,AP64)</f>
        <v/>
      </c>
      <c r="AQ66" s="11">
        <f>SUM(AQ12,AQ42,AQ56,AQ64)</f>
        <v/>
      </c>
      <c r="AR66" s="11">
        <f>SUM(AR12,AR42,AR56,AR64)</f>
        <v/>
      </c>
      <c r="AS66" s="11">
        <f>SUM(AS12,AS42,AS56,AS64)</f>
        <v/>
      </c>
      <c r="AT66" s="11">
        <f>SUM(AT12,AT42,AT56,AT64)</f>
        <v/>
      </c>
      <c r="AU66" s="11">
        <f>SUM(AU12,AU42,AU56,AU64)</f>
        <v/>
      </c>
      <c r="AV66" s="11">
        <f>SUM(AV12,AV42,AV56,AV64)</f>
        <v/>
      </c>
      <c r="AW66" s="11">
        <f>SUM(AW12,AW42,AW56,AW64)</f>
        <v/>
      </c>
      <c r="AX66" s="11">
        <f>SUM(AX12,AX42,AX56,AX64)</f>
        <v/>
      </c>
      <c r="AY66" s="11">
        <f>SUM(AY12,AY42,AY56,AY64)</f>
        <v/>
      </c>
      <c r="AZ66" s="11">
        <f>SUM(AZ12,AZ42,AZ56,AZ64)</f>
        <v/>
      </c>
      <c r="BA66" s="11">
        <f>SUM(BA12,BA42,BA56,BA64)</f>
        <v/>
      </c>
      <c r="BB66" s="11">
        <f>SUM(BB12,BB42,BB56,BB64)</f>
        <v/>
      </c>
      <c r="BC66" s="11">
        <f>SUM(BC12,BC42,BC56,BC64)</f>
        <v/>
      </c>
      <c r="BD66" s="11">
        <f>SUM(BD12,BD42,BD56,BD64)</f>
        <v/>
      </c>
      <c r="BE66" s="11">
        <f>SUM(BE12,BE42,BE56,BE64)</f>
        <v/>
      </c>
      <c r="BF66" s="11">
        <f>SUM(BF12,BF42,BF56,BF64)</f>
        <v/>
      </c>
      <c r="BG66" s="11">
        <f>SUM(BG12,BG42,BG56,BG64)</f>
        <v/>
      </c>
      <c r="BH66" s="11">
        <f>SUM(BH12,BH42,BH56,BH64)</f>
        <v/>
      </c>
      <c r="BI66" s="11">
        <f>SUM(BI12,BI42,BI56,BI64)</f>
        <v/>
      </c>
      <c r="BJ66" s="11">
        <f>SUM(BJ12,BJ42,BJ56,BJ64)</f>
        <v/>
      </c>
      <c r="BK66" s="11">
        <f>SUM(BK12,BK42,BK56,BK64)</f>
        <v/>
      </c>
      <c r="BL66" s="11">
        <f>SUM(BL12,BL42,BL56,BL64)</f>
        <v/>
      </c>
      <c r="BM66" s="11">
        <f>SUM(BM12,BM42,BM56,BM64)</f>
        <v/>
      </c>
      <c r="BN66" s="11">
        <f>SUM(BN12,BN42,BN56,BN64)</f>
        <v/>
      </c>
      <c r="BO66" s="11">
        <f>SUM(BO12,BO42,BO56,BO64)</f>
        <v/>
      </c>
      <c r="BP66" s="11">
        <f>IFERROR(BK66/BD66,0)</f>
        <v/>
      </c>
      <c r="BQ66" s="11">
        <f>BO66/31*31</f>
        <v/>
      </c>
      <c r="BR66" s="11">
        <f>IFERROR(BL66/BE66,0)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1">
    <cfRule type="dataBar" priority="2">
      <dataBar showValue="1">
        <cfvo type="num" val="0"/>
        <cfvo type="num" val="0"/>
        <color rgb="00D8B4FE"/>
      </dataBar>
    </cfRule>
  </conditionalFormatting>
  <conditionalFormatting sqref="M46:M55">
    <cfRule type="dataBar" priority="3">
      <dataBar showValue="1">
        <cfvo type="num" val="0"/>
        <cfvo type="num" val="0"/>
        <color rgb="00D8B4FE"/>
      </dataBar>
    </cfRule>
  </conditionalFormatting>
  <conditionalFormatting sqref="M60:M63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1">
    <cfRule type="dataBar" priority="6">
      <dataBar showValue="1">
        <cfvo type="num" val="0"/>
        <cfvo type="num" val="0"/>
        <color rgb="00D8B4FE"/>
      </dataBar>
    </cfRule>
  </conditionalFormatting>
  <conditionalFormatting sqref="W46:W55">
    <cfRule type="dataBar" priority="7">
      <dataBar showValue="1">
        <cfvo type="num" val="0"/>
        <cfvo type="num" val="0"/>
        <color rgb="00D8B4FE"/>
      </dataBar>
    </cfRule>
  </conditionalFormatting>
  <conditionalFormatting sqref="W60:W63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1">
    <cfRule type="dataBar" priority="10">
      <dataBar showValue="1">
        <cfvo type="num" val="0"/>
        <cfvo type="num" val="0"/>
        <color rgb="00D8B4FE"/>
      </dataBar>
    </cfRule>
  </conditionalFormatting>
  <conditionalFormatting sqref="AG46:AG55">
    <cfRule type="dataBar" priority="11">
      <dataBar showValue="1">
        <cfvo type="num" val="0"/>
        <cfvo type="num" val="0"/>
        <color rgb="00D8B4FE"/>
      </dataBar>
    </cfRule>
  </conditionalFormatting>
  <conditionalFormatting sqref="AG60:AG63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1">
    <cfRule type="dataBar" priority="14">
      <dataBar showValue="1">
        <cfvo type="num" val="0"/>
        <cfvo type="num" val="0"/>
        <color rgb="00D8B4FE"/>
      </dataBar>
    </cfRule>
  </conditionalFormatting>
  <conditionalFormatting sqref="AQ46:AQ55">
    <cfRule type="dataBar" priority="15">
      <dataBar showValue="1">
        <cfvo type="num" val="0"/>
        <cfvo type="num" val="0"/>
        <color rgb="00D8B4FE"/>
      </dataBar>
    </cfRule>
  </conditionalFormatting>
  <conditionalFormatting sqref="AQ60:AQ63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1">
    <cfRule type="dataBar" priority="18">
      <dataBar showValue="1">
        <cfvo type="num" val="0"/>
        <cfvo type="num" val="0"/>
        <color rgb="00D8B4FE"/>
      </dataBar>
    </cfRule>
  </conditionalFormatting>
  <conditionalFormatting sqref="BA46:BA55">
    <cfRule type="dataBar" priority="19">
      <dataBar showValue="1">
        <cfvo type="num" val="0"/>
        <cfvo type="num" val="0"/>
        <color rgb="00D8B4FE"/>
      </dataBar>
    </cfRule>
  </conditionalFormatting>
  <conditionalFormatting sqref="BA60:BA63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1">
    <cfRule type="dataBar" priority="22">
      <dataBar showValue="1">
        <cfvo type="num" val="0"/>
        <cfvo type="max"/>
        <color rgb="00B7E4C7"/>
      </dataBar>
    </cfRule>
  </conditionalFormatting>
  <conditionalFormatting sqref="BQ46:BQ55">
    <cfRule type="dataBar" priority="23">
      <dataBar showValue="1">
        <cfvo type="num" val="0"/>
        <cfvo type="max"/>
        <color rgb="00B7E4C7"/>
      </dataBar>
    </cfRule>
  </conditionalFormatting>
  <conditionalFormatting sqref="BQ60:BQ6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7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6103197.739999997</v>
      </c>
    </row>
    <row r="7">
      <c r="A7" s="6" t="inlineStr">
        <is>
          <t>План суммы</t>
        </is>
      </c>
      <c r="B7" s="14" t="n">
        <v>6500000</v>
      </c>
    </row>
    <row r="8">
      <c r="A8" s="6" t="inlineStr">
        <is>
          <t>Выполнение суммы</t>
        </is>
      </c>
      <c r="B8" s="15" t="n">
        <v>0.9389534984615381</v>
      </c>
    </row>
    <row r="9">
      <c r="A9" s="6" t="inlineStr">
        <is>
          <t>Факт тренировок</t>
        </is>
      </c>
      <c r="B9" s="14" t="n">
        <v>3701</v>
      </c>
    </row>
    <row r="10">
      <c r="A10" s="6" t="inlineStr">
        <is>
          <t>План тренировок</t>
        </is>
      </c>
      <c r="B10" s="14" t="n">
        <v>3730</v>
      </c>
    </row>
    <row r="11">
      <c r="A11" s="6" t="inlineStr">
        <is>
          <t>Выполнение тренировок</t>
        </is>
      </c>
      <c r="B11" s="15" t="n">
        <v>0.9922252010723861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760</v>
      </c>
      <c r="C17" s="7" t="n">
        <v>606</v>
      </c>
      <c r="D17" s="17" t="n">
        <v>0.7973684210526316</v>
      </c>
      <c r="E17" s="7" t="n">
        <v>1450000</v>
      </c>
      <c r="F17" s="7" t="n">
        <v>1062377.49</v>
      </c>
      <c r="G17" s="17" t="n">
        <v>0.7326741310344829</v>
      </c>
      <c r="H17" s="7" t="n">
        <v>1062377.49</v>
      </c>
      <c r="I17" s="7" t="n">
        <v>-387622.5099999998</v>
      </c>
    </row>
    <row r="18">
      <c r="A18" s="6" t="inlineStr">
        <is>
          <t>ТЗ</t>
        </is>
      </c>
      <c r="B18" s="7" t="n">
        <v>1894</v>
      </c>
      <c r="C18" s="7" t="n">
        <v>1766</v>
      </c>
      <c r="D18" s="17" t="n">
        <v>0.9324181626187962</v>
      </c>
      <c r="E18" s="7" t="n">
        <v>3350000</v>
      </c>
      <c r="F18" s="7" t="n">
        <v>3155284.029999997</v>
      </c>
      <c r="G18" s="17" t="n">
        <v>0.9418758298507455</v>
      </c>
      <c r="H18" s="7" t="n">
        <v>3155284.029999997</v>
      </c>
      <c r="I18" s="7" t="n">
        <v>-194715.9700000025</v>
      </c>
    </row>
    <row r="19">
      <c r="A19" s="6" t="inlineStr">
        <is>
          <t>ГП</t>
        </is>
      </c>
      <c r="B19" s="7" t="n">
        <v>640</v>
      </c>
      <c r="C19" s="7" t="n">
        <v>764</v>
      </c>
      <c r="D19" s="17" t="n">
        <v>1.19375</v>
      </c>
      <c r="E19" s="7" t="n">
        <v>950000</v>
      </c>
      <c r="F19" s="7" t="n">
        <v>1063596.76</v>
      </c>
      <c r="G19" s="17" t="n">
        <v>1.119575536842105</v>
      </c>
      <c r="H19" s="7" t="n">
        <v>1063596.76</v>
      </c>
      <c r="I19" s="7" t="n">
        <v>113596.7600000002</v>
      </c>
    </row>
    <row r="20">
      <c r="A20" s="6" t="inlineStr">
        <is>
          <t>БИ</t>
        </is>
      </c>
      <c r="B20" s="7" t="n">
        <v>436</v>
      </c>
      <c r="C20" s="7" t="n">
        <v>471</v>
      </c>
      <c r="D20" s="17" t="n">
        <v>1.080275229357798</v>
      </c>
      <c r="E20" s="7" t="n">
        <v>750000</v>
      </c>
      <c r="F20" s="7" t="n">
        <v>756924.4599999998</v>
      </c>
      <c r="G20" s="17" t="n">
        <v>1.009232613333333</v>
      </c>
      <c r="H20" s="7" t="n">
        <v>756924.4599999998</v>
      </c>
      <c r="I20" s="7" t="n">
        <v>6924.459999999846</v>
      </c>
    </row>
    <row r="21">
      <c r="A21" s="6" t="inlineStr">
        <is>
          <t>ДК</t>
        </is>
      </c>
      <c r="B21" s="7" t="n">
        <v>0</v>
      </c>
      <c r="C21" s="7" t="n">
        <v>94</v>
      </c>
      <c r="D21" s="17" t="n">
        <v>0</v>
      </c>
      <c r="E21" s="7" t="n">
        <v>0</v>
      </c>
      <c r="F21" s="7" t="n">
        <v>65015</v>
      </c>
      <c r="G21" s="17" t="n">
        <v>0</v>
      </c>
      <c r="H21" s="7" t="n">
        <v>65015.00000000001</v>
      </c>
      <c r="I21" s="7" t="n">
        <v>65015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Коновалова Галина Игоревна</t>
        </is>
      </c>
      <c r="C27" s="7" t="n">
        <v>50</v>
      </c>
      <c r="D27" s="7" t="n">
        <v>14</v>
      </c>
      <c r="E27" s="17" t="n">
        <v>0.28</v>
      </c>
      <c r="F27" s="7" t="n">
        <v>96500</v>
      </c>
      <c r="G27" s="7" t="n">
        <v>24629.16</v>
      </c>
      <c r="H27" s="17" t="n">
        <v>0.2552244559585492</v>
      </c>
      <c r="I27" s="7" t="n">
        <v>24629.16</v>
      </c>
      <c r="J27" s="7" t="n">
        <v>-71870.84</v>
      </c>
    </row>
    <row r="28">
      <c r="A28" s="6" t="inlineStr">
        <is>
          <t>БАС</t>
        </is>
      </c>
      <c r="B28" s="6" t="inlineStr">
        <is>
          <t>Зеньков Валерий Сергеевич</t>
        </is>
      </c>
      <c r="C28" s="7" t="n">
        <v>358</v>
      </c>
      <c r="D28" s="7" t="n">
        <v>215</v>
      </c>
      <c r="E28" s="17" t="n">
        <v>0.6005586592178771</v>
      </c>
      <c r="F28" s="7" t="n">
        <v>656200</v>
      </c>
      <c r="G28" s="7" t="n">
        <v>353598.0999999999</v>
      </c>
      <c r="H28" s="17" t="n">
        <v>0.5388572081682412</v>
      </c>
      <c r="I28" s="7" t="n">
        <v>353598.0999999999</v>
      </c>
      <c r="J28" s="7" t="n">
        <v>-302601.9000000001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121</v>
      </c>
      <c r="D29" s="7" t="n">
        <v>74</v>
      </c>
      <c r="E29" s="17" t="n">
        <v>0.6115702479338843</v>
      </c>
      <c r="F29" s="7" t="n">
        <v>200600</v>
      </c>
      <c r="G29" s="7" t="n">
        <v>121799.25</v>
      </c>
      <c r="H29" s="17" t="n">
        <v>0.6071747258225324</v>
      </c>
      <c r="I29" s="7" t="n">
        <v>121799.25</v>
      </c>
      <c r="J29" s="7" t="n">
        <v>-78800.75</v>
      </c>
    </row>
    <row r="30">
      <c r="A30" s="6" t="inlineStr">
        <is>
          <t>БАС</t>
        </is>
      </c>
      <c r="B30" s="6" t="inlineStr">
        <is>
          <t>Коваль Никита Андреевич</t>
        </is>
      </c>
      <c r="C30" s="7" t="n">
        <v>194</v>
      </c>
      <c r="D30" s="7" t="n">
        <v>165</v>
      </c>
      <c r="E30" s="17" t="n">
        <v>0.8505154639175257</v>
      </c>
      <c r="F30" s="7" t="n">
        <v>406200</v>
      </c>
      <c r="G30" s="7" t="n">
        <v>330775.0600000001</v>
      </c>
      <c r="H30" s="17" t="n">
        <v>0.8143157557853276</v>
      </c>
      <c r="I30" s="7" t="n">
        <v>330775.0600000001</v>
      </c>
      <c r="J30" s="7" t="n">
        <v>-75424.93999999994</v>
      </c>
    </row>
    <row r="31">
      <c r="A31" s="6" t="inlineStr">
        <is>
          <t>БАС</t>
        </is>
      </c>
      <c r="B31" s="6" t="inlineStr">
        <is>
          <t>Дроздов Михаил Андреевич</t>
        </is>
      </c>
      <c r="C31" s="7" t="n">
        <v>37</v>
      </c>
      <c r="D31" s="7" t="n">
        <v>138</v>
      </c>
      <c r="E31" s="17" t="n">
        <v>3.72972972972973</v>
      </c>
      <c r="F31" s="7" t="n">
        <v>90500</v>
      </c>
      <c r="G31" s="7" t="n">
        <v>231575.92</v>
      </c>
      <c r="H31" s="17" t="n">
        <v>2.558849944751381</v>
      </c>
      <c r="I31" s="7" t="n">
        <v>231575.92</v>
      </c>
      <c r="J31" s="7" t="n">
        <v>141075.92</v>
      </c>
    </row>
    <row r="32">
      <c r="A32" s="6" t="inlineStr">
        <is>
          <t>ТЗ</t>
        </is>
      </c>
      <c r="B32" s="6" t="inlineStr">
        <is>
          <t>Авакян Карен Аргамович</t>
        </is>
      </c>
      <c r="C32" s="7" t="n">
        <v>0</v>
      </c>
      <c r="D32" s="7" t="n">
        <v>0</v>
      </c>
      <c r="E32" s="17" t="n">
        <v>0</v>
      </c>
      <c r="F32" s="7" t="n">
        <v>0</v>
      </c>
      <c r="G32" s="7" t="n">
        <v>0</v>
      </c>
      <c r="H32" s="17" t="n">
        <v>0</v>
      </c>
      <c r="I32" s="7" t="n">
        <v>0</v>
      </c>
      <c r="J32" s="7" t="n">
        <v>0</v>
      </c>
    </row>
    <row r="33">
      <c r="A33" s="6" t="inlineStr">
        <is>
          <t>ТЗ</t>
        </is>
      </c>
      <c r="B33" s="6" t="inlineStr">
        <is>
          <t>Гордиенко Диана Сергеевна</t>
        </is>
      </c>
      <c r="C33" s="7" t="n">
        <v>37</v>
      </c>
      <c r="D33" s="7" t="n">
        <v>0</v>
      </c>
      <c r="E33" s="17" t="n">
        <v>0</v>
      </c>
      <c r="F33" s="7" t="n">
        <v>50300</v>
      </c>
      <c r="G33" s="7" t="n">
        <v>0</v>
      </c>
      <c r="H33" s="17" t="n">
        <v>0</v>
      </c>
      <c r="I33" s="7" t="n">
        <v>0</v>
      </c>
      <c r="J33" s="7" t="n">
        <v>-50300</v>
      </c>
    </row>
    <row r="34">
      <c r="A34" s="6" t="inlineStr">
        <is>
          <t>ТЗ</t>
        </is>
      </c>
      <c r="B34" s="6" t="inlineStr">
        <is>
          <t>Федосеева Аделина Юрьевна</t>
        </is>
      </c>
      <c r="C34" s="7" t="n">
        <v>26</v>
      </c>
      <c r="D34" s="7" t="n">
        <v>0</v>
      </c>
      <c r="E34" s="17" t="n">
        <v>0</v>
      </c>
      <c r="F34" s="7" t="n">
        <v>26600</v>
      </c>
      <c r="G34" s="7" t="n">
        <v>0</v>
      </c>
      <c r="H34" s="17" t="n">
        <v>0</v>
      </c>
      <c r="I34" s="7" t="n">
        <v>0</v>
      </c>
      <c r="J34" s="7" t="n">
        <v>-26600</v>
      </c>
    </row>
    <row r="35">
      <c r="A35" s="6" t="inlineStr">
        <is>
          <t>ТЗ</t>
        </is>
      </c>
      <c r="B35" s="6" t="inlineStr">
        <is>
          <t>Кравцова Дарья Сергеевна</t>
        </is>
      </c>
      <c r="C35" s="7" t="n">
        <v>72</v>
      </c>
      <c r="D35" s="7" t="n">
        <v>12</v>
      </c>
      <c r="E35" s="17" t="n">
        <v>0.1666666666666667</v>
      </c>
      <c r="F35" s="7" t="n">
        <v>119900</v>
      </c>
      <c r="G35" s="7" t="n">
        <v>5694.25</v>
      </c>
      <c r="H35" s="17" t="n">
        <v>0.04749165971643036</v>
      </c>
      <c r="I35" s="7" t="n">
        <v>5694.25</v>
      </c>
      <c r="J35" s="7" t="n">
        <v>-114205.75</v>
      </c>
    </row>
    <row r="36">
      <c r="A36" s="6" t="inlineStr">
        <is>
          <t>ТЗ</t>
        </is>
      </c>
      <c r="B36" s="6" t="inlineStr">
        <is>
          <t>Харитонова Александра Андреевна</t>
        </is>
      </c>
      <c r="C36" s="7" t="n">
        <v>40</v>
      </c>
      <c r="D36" s="7" t="n">
        <v>7</v>
      </c>
      <c r="E36" s="17" t="n">
        <v>0.175</v>
      </c>
      <c r="F36" s="7" t="n">
        <v>51300</v>
      </c>
      <c r="G36" s="7" t="n">
        <v>3780</v>
      </c>
      <c r="H36" s="17" t="n">
        <v>0.07368421052631578</v>
      </c>
      <c r="I36" s="7" t="n">
        <v>3780</v>
      </c>
      <c r="J36" s="7" t="n">
        <v>-47520</v>
      </c>
    </row>
    <row r="37">
      <c r="A37" s="6" t="inlineStr">
        <is>
          <t>ТЗ</t>
        </is>
      </c>
      <c r="B37" s="6" t="inlineStr">
        <is>
          <t>Поляковская Анастасия Викторовна</t>
        </is>
      </c>
      <c r="C37" s="7" t="n">
        <v>67</v>
      </c>
      <c r="D37" s="7" t="n">
        <v>26</v>
      </c>
      <c r="E37" s="17" t="n">
        <v>0.3880597014925373</v>
      </c>
      <c r="F37" s="7" t="n">
        <v>100300</v>
      </c>
      <c r="G37" s="7" t="n">
        <v>21473.5</v>
      </c>
      <c r="H37" s="17" t="n">
        <v>0.2140927218344965</v>
      </c>
      <c r="I37" s="7" t="n">
        <v>21473.5</v>
      </c>
      <c r="J37" s="7" t="n">
        <v>-78826.5</v>
      </c>
    </row>
    <row r="38">
      <c r="A38" s="6" t="inlineStr">
        <is>
          <t>ТЗ</t>
        </is>
      </c>
      <c r="B38" s="6" t="inlineStr">
        <is>
          <t>Исмайлова Анна Михайловна</t>
        </is>
      </c>
      <c r="C38" s="7" t="n">
        <v>84</v>
      </c>
      <c r="D38" s="7" t="n">
        <v>30</v>
      </c>
      <c r="E38" s="17" t="n">
        <v>0.3571428571428572</v>
      </c>
      <c r="F38" s="7" t="n">
        <v>172100</v>
      </c>
      <c r="G38" s="7" t="n">
        <v>61706.63</v>
      </c>
      <c r="H38" s="17" t="n">
        <v>0.3585510168506682</v>
      </c>
      <c r="I38" s="7" t="n">
        <v>61706.63</v>
      </c>
      <c r="J38" s="7" t="n">
        <v>-110393.37</v>
      </c>
    </row>
    <row r="39">
      <c r="A39" s="6" t="inlineStr">
        <is>
          <t>ТЗ</t>
        </is>
      </c>
      <c r="B39" s="6" t="inlineStr">
        <is>
          <t>Шабаева Вера Александровна</t>
        </is>
      </c>
      <c r="C39" s="7" t="n">
        <v>51</v>
      </c>
      <c r="D39" s="7" t="n">
        <v>18</v>
      </c>
      <c r="E39" s="17" t="n">
        <v>0.3529411764705883</v>
      </c>
      <c r="F39" s="7" t="n">
        <v>52000</v>
      </c>
      <c r="G39" s="7" t="n">
        <v>23025.5</v>
      </c>
      <c r="H39" s="17" t="n">
        <v>0.4427980769230769</v>
      </c>
      <c r="I39" s="7" t="n">
        <v>23025.5</v>
      </c>
      <c r="J39" s="7" t="n">
        <v>-28974.5</v>
      </c>
    </row>
    <row r="40">
      <c r="A40" s="6" t="inlineStr">
        <is>
          <t>ТЗ</t>
        </is>
      </c>
      <c r="B40" s="6" t="inlineStr">
        <is>
          <t>Борисова Алина Владимировна</t>
        </is>
      </c>
      <c r="C40" s="7" t="n">
        <v>33</v>
      </c>
      <c r="D40" s="7" t="n">
        <v>23</v>
      </c>
      <c r="E40" s="17" t="n">
        <v>0.696969696969697</v>
      </c>
      <c r="F40" s="7" t="n">
        <v>54100</v>
      </c>
      <c r="G40" s="7" t="n">
        <v>27722</v>
      </c>
      <c r="H40" s="17" t="n">
        <v>0.5124214417744917</v>
      </c>
      <c r="I40" s="7" t="n">
        <v>27722</v>
      </c>
      <c r="J40" s="7" t="n">
        <v>-26378</v>
      </c>
    </row>
    <row r="41">
      <c r="A41" s="6" t="inlineStr">
        <is>
          <t>ТЗ</t>
        </is>
      </c>
      <c r="B41" s="6" t="inlineStr">
        <is>
          <t>Узянов Сергей Германович</t>
        </is>
      </c>
      <c r="C41" s="7" t="n">
        <v>127</v>
      </c>
      <c r="D41" s="7" t="n">
        <v>72</v>
      </c>
      <c r="E41" s="17" t="n">
        <v>0.5669291338582677</v>
      </c>
      <c r="F41" s="7" t="n">
        <v>179600</v>
      </c>
      <c r="G41" s="7" t="n">
        <v>96628.34</v>
      </c>
      <c r="H41" s="17" t="n">
        <v>0.538019710467706</v>
      </c>
      <c r="I41" s="7" t="n">
        <v>96628.34</v>
      </c>
      <c r="J41" s="7" t="n">
        <v>-82971.66</v>
      </c>
    </row>
    <row r="42">
      <c r="A42" s="6" t="inlineStr">
        <is>
          <t>ТЗ</t>
        </is>
      </c>
      <c r="B42" s="6" t="inlineStr">
        <is>
          <t>Бежинарь Герман Вадимович</t>
        </is>
      </c>
      <c r="C42" s="7" t="n">
        <v>39</v>
      </c>
      <c r="D42" s="7" t="n">
        <v>30</v>
      </c>
      <c r="E42" s="17" t="n">
        <v>0.7692307692307693</v>
      </c>
      <c r="F42" s="7" t="n">
        <v>73300</v>
      </c>
      <c r="G42" s="7" t="n">
        <v>52065</v>
      </c>
      <c r="H42" s="17" t="n">
        <v>0.710300136425648</v>
      </c>
      <c r="I42" s="7" t="n">
        <v>52065</v>
      </c>
      <c r="J42" s="7" t="n">
        <v>-21235</v>
      </c>
    </row>
    <row r="43">
      <c r="A43" s="6" t="inlineStr">
        <is>
          <t>ТЗ</t>
        </is>
      </c>
      <c r="B43" s="6" t="inlineStr">
        <is>
          <t>Чуваев Андрей Дмитриевич</t>
        </is>
      </c>
      <c r="C43" s="7" t="n">
        <v>153</v>
      </c>
      <c r="D43" s="7" t="n">
        <v>110</v>
      </c>
      <c r="E43" s="17" t="n">
        <v>0.7189542483660131</v>
      </c>
      <c r="F43" s="7" t="n">
        <v>269000</v>
      </c>
      <c r="G43" s="7" t="n">
        <v>199008.85</v>
      </c>
      <c r="H43" s="17" t="n">
        <v>0.7398098513011153</v>
      </c>
      <c r="I43" s="7" t="n">
        <v>199008.85</v>
      </c>
      <c r="J43" s="7" t="n">
        <v>-69991.14999999997</v>
      </c>
    </row>
    <row r="44">
      <c r="A44" s="6" t="inlineStr">
        <is>
          <t>ТЗ</t>
        </is>
      </c>
      <c r="B44" s="6" t="inlineStr">
        <is>
          <t>Нуритдинова Кристина Викторовна</t>
        </is>
      </c>
      <c r="C44" s="7" t="n">
        <v>50</v>
      </c>
      <c r="D44" s="7" t="n">
        <v>35</v>
      </c>
      <c r="E44" s="17" t="n">
        <v>0.7</v>
      </c>
      <c r="F44" s="7" t="n">
        <v>76300</v>
      </c>
      <c r="G44" s="7" t="n">
        <v>66966.62</v>
      </c>
      <c r="H44" s="17" t="n">
        <v>0.8776752293577981</v>
      </c>
      <c r="I44" s="7" t="n">
        <v>66966.62</v>
      </c>
      <c r="J44" s="7" t="n">
        <v>-9333.380000000005</v>
      </c>
    </row>
    <row r="45">
      <c r="A45" s="6" t="inlineStr">
        <is>
          <t>ТЗ</t>
        </is>
      </c>
      <c r="B45" s="6" t="inlineStr">
        <is>
          <t>Галкин Никита Игоревич</t>
        </is>
      </c>
      <c r="C45" s="7" t="n">
        <v>159</v>
      </c>
      <c r="D45" s="7" t="n">
        <v>147</v>
      </c>
      <c r="E45" s="17" t="n">
        <v>0.9245283018867925</v>
      </c>
      <c r="F45" s="7" t="n">
        <v>376200</v>
      </c>
      <c r="G45" s="7" t="n">
        <v>333512.07</v>
      </c>
      <c r="H45" s="17" t="n">
        <v>0.8865286283891547</v>
      </c>
      <c r="I45" s="7" t="n">
        <v>333512.07</v>
      </c>
      <c r="J45" s="7" t="n">
        <v>-42687.92999999999</v>
      </c>
    </row>
    <row r="46">
      <c r="A46" s="6" t="inlineStr">
        <is>
          <t>ТЗ</t>
        </is>
      </c>
      <c r="B46" s="6" t="inlineStr">
        <is>
          <t>Боклащук Евгений Игоревич</t>
        </is>
      </c>
      <c r="C46" s="7" t="n">
        <v>151</v>
      </c>
      <c r="D46" s="7" t="n">
        <v>149</v>
      </c>
      <c r="E46" s="17" t="n">
        <v>0.9867549668874173</v>
      </c>
      <c r="F46" s="7" t="n">
        <v>259800</v>
      </c>
      <c r="G46" s="7" t="n">
        <v>245264.5</v>
      </c>
      <c r="H46" s="17" t="n">
        <v>0.9440511932255581</v>
      </c>
      <c r="I46" s="7" t="n">
        <v>245264.5</v>
      </c>
      <c r="J46" s="7" t="n">
        <v>-14535.5</v>
      </c>
    </row>
    <row r="47">
      <c r="A47" s="6" t="inlineStr">
        <is>
          <t>ТЗ</t>
        </is>
      </c>
      <c r="B47" s="6" t="inlineStr">
        <is>
          <t>Ребушева Татьяна Сергеевна</t>
        </is>
      </c>
      <c r="C47" s="7" t="n">
        <v>114</v>
      </c>
      <c r="D47" s="7" t="n">
        <v>112</v>
      </c>
      <c r="E47" s="17" t="n">
        <v>0.9824561403508771</v>
      </c>
      <c r="F47" s="7" t="n">
        <v>267900</v>
      </c>
      <c r="G47" s="7" t="n">
        <v>271793.79</v>
      </c>
      <c r="H47" s="17" t="n">
        <v>1.014534490481523</v>
      </c>
      <c r="I47" s="7" t="n">
        <v>271793.79</v>
      </c>
      <c r="J47" s="7" t="n">
        <v>3893.790000000037</v>
      </c>
    </row>
    <row r="48">
      <c r="A48" s="6" t="inlineStr">
        <is>
          <t>ТЗ</t>
        </is>
      </c>
      <c r="B48" s="6" t="inlineStr">
        <is>
          <t>Гукасян Светлана Гамлетовна</t>
        </is>
      </c>
      <c r="C48" s="7" t="n">
        <v>136</v>
      </c>
      <c r="D48" s="7" t="n">
        <v>116</v>
      </c>
      <c r="E48" s="17" t="n">
        <v>0.8529411764705882</v>
      </c>
      <c r="F48" s="7" t="n">
        <v>217200</v>
      </c>
      <c r="G48" s="7" t="n">
        <v>221286.5</v>
      </c>
      <c r="H48" s="17" t="n">
        <v>1.018814456721915</v>
      </c>
      <c r="I48" s="7" t="n">
        <v>221286.5</v>
      </c>
      <c r="J48" s="7" t="n">
        <v>4086.5</v>
      </c>
    </row>
    <row r="49">
      <c r="A49" s="6" t="inlineStr">
        <is>
          <t>ТЗ</t>
        </is>
      </c>
      <c r="B49" s="6" t="inlineStr">
        <is>
          <t>Денисенко Никита Денисович</t>
        </is>
      </c>
      <c r="C49" s="7" t="n">
        <v>46</v>
      </c>
      <c r="D49" s="7" t="n">
        <v>51</v>
      </c>
      <c r="E49" s="17" t="n">
        <v>1.108695652173913</v>
      </c>
      <c r="F49" s="7" t="n">
        <v>78800</v>
      </c>
      <c r="G49" s="7" t="n">
        <v>82086.34</v>
      </c>
      <c r="H49" s="17" t="n">
        <v>1.041704822335025</v>
      </c>
      <c r="I49" s="7" t="n">
        <v>82086.34</v>
      </c>
      <c r="J49" s="7" t="n">
        <v>3286.339999999997</v>
      </c>
    </row>
    <row r="50">
      <c r="A50" s="6" t="inlineStr">
        <is>
          <t>ТЗ</t>
        </is>
      </c>
      <c r="B50" s="6" t="inlineStr">
        <is>
          <t>Рябко Ирина Игоревна</t>
        </is>
      </c>
      <c r="C50" s="7" t="n">
        <v>105</v>
      </c>
      <c r="D50" s="7" t="n">
        <v>117</v>
      </c>
      <c r="E50" s="17" t="n">
        <v>1.114285714285714</v>
      </c>
      <c r="F50" s="7" t="n">
        <v>193900</v>
      </c>
      <c r="G50" s="7" t="n">
        <v>204931.09</v>
      </c>
      <c r="H50" s="17" t="n">
        <v>1.056890613718412</v>
      </c>
      <c r="I50" s="7" t="n">
        <v>204931.09</v>
      </c>
      <c r="J50" s="7" t="n">
        <v>11031.09000000003</v>
      </c>
    </row>
    <row r="51">
      <c r="A51" s="6" t="inlineStr">
        <is>
          <t>ТЗ</t>
        </is>
      </c>
      <c r="B51" s="6" t="inlineStr">
        <is>
          <t>Мазбутов Мазбут Шодибоевич</t>
        </is>
      </c>
      <c r="C51" s="7" t="n">
        <v>15</v>
      </c>
      <c r="D51" s="7" t="n">
        <v>27</v>
      </c>
      <c r="E51" s="17" t="n">
        <v>1.8</v>
      </c>
      <c r="F51" s="7" t="n">
        <v>24800</v>
      </c>
      <c r="G51" s="7" t="n">
        <v>28035.83000000001</v>
      </c>
      <c r="H51" s="17" t="n">
        <v>1.130477016129033</v>
      </c>
      <c r="I51" s="7" t="n">
        <v>28035.83000000001</v>
      </c>
      <c r="J51" s="7" t="n">
        <v>3235.830000000005</v>
      </c>
    </row>
    <row r="52">
      <c r="A52" s="6" t="inlineStr">
        <is>
          <t>ТЗ</t>
        </is>
      </c>
      <c r="B52" s="6" t="inlineStr">
        <is>
          <t>Долюк Юлия Павловна</t>
        </is>
      </c>
      <c r="C52" s="7" t="n">
        <v>99</v>
      </c>
      <c r="D52" s="7" t="n">
        <v>107</v>
      </c>
      <c r="E52" s="17" t="n">
        <v>1.080808080808081</v>
      </c>
      <c r="F52" s="7" t="n">
        <v>157400</v>
      </c>
      <c r="G52" s="7" t="n">
        <v>179137.5</v>
      </c>
      <c r="H52" s="17" t="n">
        <v>1.138103557814485</v>
      </c>
      <c r="I52" s="7" t="n">
        <v>179137.5</v>
      </c>
      <c r="J52" s="7" t="n">
        <v>21737.5</v>
      </c>
    </row>
    <row r="53">
      <c r="A53" s="6" t="inlineStr">
        <is>
          <t>ТЗ</t>
        </is>
      </c>
      <c r="B53" s="6" t="inlineStr">
        <is>
          <t>Быстрова Наталья Сергеевна</t>
        </is>
      </c>
      <c r="C53" s="7" t="n">
        <v>38</v>
      </c>
      <c r="D53" s="7" t="n">
        <v>43</v>
      </c>
      <c r="E53" s="17" t="n">
        <v>1.131578947368421</v>
      </c>
      <c r="F53" s="7" t="n">
        <v>62400</v>
      </c>
      <c r="G53" s="7" t="n">
        <v>77831</v>
      </c>
      <c r="H53" s="17" t="n">
        <v>1.247291666666667</v>
      </c>
      <c r="I53" s="7" t="n">
        <v>77831</v>
      </c>
      <c r="J53" s="7" t="n">
        <v>15431</v>
      </c>
    </row>
    <row r="54">
      <c r="A54" s="6" t="inlineStr">
        <is>
          <t>ТЗ</t>
        </is>
      </c>
      <c r="B54" s="6" t="inlineStr">
        <is>
          <t>Лигаева Вера Алексеевна</t>
        </is>
      </c>
      <c r="C54" s="7" t="n">
        <v>60</v>
      </c>
      <c r="D54" s="7" t="n">
        <v>80</v>
      </c>
      <c r="E54" s="17" t="n">
        <v>1.333333333333333</v>
      </c>
      <c r="F54" s="7" t="n">
        <v>121400</v>
      </c>
      <c r="G54" s="7" t="n">
        <v>157782.1</v>
      </c>
      <c r="H54" s="17" t="n">
        <v>1.299687808896211</v>
      </c>
      <c r="I54" s="7" t="n">
        <v>157782.1</v>
      </c>
      <c r="J54" s="7" t="n">
        <v>36382.10000000001</v>
      </c>
    </row>
    <row r="55">
      <c r="A55" s="6" t="inlineStr">
        <is>
          <t>ТЗ</t>
        </is>
      </c>
      <c r="B55" s="6" t="inlineStr">
        <is>
          <t>Артамонова Марина Евгеньевна</t>
        </is>
      </c>
      <c r="C55" s="7" t="n">
        <v>84</v>
      </c>
      <c r="D55" s="7" t="n">
        <v>114</v>
      </c>
      <c r="E55" s="17" t="n">
        <v>1.357142857142857</v>
      </c>
      <c r="F55" s="7" t="n">
        <v>151900</v>
      </c>
      <c r="G55" s="7" t="n">
        <v>207426.0400000001</v>
      </c>
      <c r="H55" s="17" t="n">
        <v>1.365543383805135</v>
      </c>
      <c r="I55" s="7" t="n">
        <v>207426.0400000001</v>
      </c>
      <c r="J55" s="7" t="n">
        <v>55526.04000000007</v>
      </c>
    </row>
    <row r="56">
      <c r="A56" s="6" t="inlineStr">
        <is>
          <t>ТЗ</t>
        </is>
      </c>
      <c r="B56" s="6" t="inlineStr">
        <is>
          <t>Романов Валентин Германович</t>
        </is>
      </c>
      <c r="C56" s="7" t="n">
        <v>86</v>
      </c>
      <c r="D56" s="7" t="n">
        <v>122</v>
      </c>
      <c r="E56" s="17" t="n">
        <v>1.418604651162791</v>
      </c>
      <c r="F56" s="7" t="n">
        <v>178700</v>
      </c>
      <c r="G56" s="7" t="n">
        <v>246423.96</v>
      </c>
      <c r="H56" s="17" t="n">
        <v>1.378981309457191</v>
      </c>
      <c r="I56" s="7" t="n">
        <v>246423.96</v>
      </c>
      <c r="J56" s="7" t="n">
        <v>67723.95999999996</v>
      </c>
    </row>
    <row r="57">
      <c r="A57" s="6" t="inlineStr">
        <is>
          <t>ТЗ</t>
        </is>
      </c>
      <c r="B57" s="6" t="inlineStr">
        <is>
          <t>Кузьмина Валентина Юрьевна</t>
        </is>
      </c>
      <c r="C57" s="7" t="n">
        <v>22</v>
      </c>
      <c r="D57" s="7" t="n">
        <v>48</v>
      </c>
      <c r="E57" s="17" t="n">
        <v>2.181818181818182</v>
      </c>
      <c r="F57" s="7" t="n">
        <v>34800</v>
      </c>
      <c r="G57" s="7" t="n">
        <v>87712.5</v>
      </c>
      <c r="H57" s="17" t="n">
        <v>2.520474137931035</v>
      </c>
      <c r="I57" s="7" t="n">
        <v>87712.5</v>
      </c>
      <c r="J57" s="7" t="n">
        <v>52912.5</v>
      </c>
    </row>
    <row r="58">
      <c r="A58" s="6" t="inlineStr">
        <is>
          <t>ГП</t>
        </is>
      </c>
      <c r="B58" s="6" t="inlineStr">
        <is>
          <t>Степанов Кирилл Евгеньевич</t>
        </is>
      </c>
      <c r="C58" s="7" t="n">
        <v>9</v>
      </c>
      <c r="D58" s="7" t="n">
        <v>0</v>
      </c>
      <c r="E58" s="17" t="n">
        <v>0</v>
      </c>
      <c r="F58" s="7" t="n">
        <v>9100</v>
      </c>
      <c r="G58" s="7" t="n">
        <v>0</v>
      </c>
      <c r="H58" s="17" t="n">
        <v>0</v>
      </c>
      <c r="I58" s="7" t="n">
        <v>0</v>
      </c>
      <c r="J58" s="7" t="n">
        <v>-9100</v>
      </c>
    </row>
    <row r="59">
      <c r="A59" s="6" t="inlineStr">
        <is>
          <t>ГП</t>
        </is>
      </c>
      <c r="B59" s="6" t="inlineStr">
        <is>
          <t>Пивоварова Анастасия Юрьевна</t>
        </is>
      </c>
      <c r="C59" s="7" t="n">
        <v>4</v>
      </c>
      <c r="D59" s="7" t="n">
        <v>1</v>
      </c>
      <c r="E59" s="17" t="n">
        <v>0.25</v>
      </c>
      <c r="F59" s="7" t="n">
        <v>8300</v>
      </c>
      <c r="G59" s="7" t="n">
        <v>1588.5</v>
      </c>
      <c r="H59" s="17" t="n">
        <v>0.1913855421686747</v>
      </c>
      <c r="I59" s="7" t="n">
        <v>1588.5</v>
      </c>
      <c r="J59" s="7" t="n">
        <v>-6711.5</v>
      </c>
    </row>
    <row r="60">
      <c r="A60" s="6" t="inlineStr">
        <is>
          <t>ГП</t>
        </is>
      </c>
      <c r="B60" s="6" t="inlineStr">
        <is>
          <t>Пекло Елена Сергеевна</t>
        </is>
      </c>
      <c r="C60" s="7" t="n">
        <v>81</v>
      </c>
      <c r="D60" s="7" t="n">
        <v>44</v>
      </c>
      <c r="E60" s="17" t="n">
        <v>0.5432098765432098</v>
      </c>
      <c r="F60" s="7" t="n">
        <v>129700</v>
      </c>
      <c r="G60" s="7" t="n">
        <v>74895.5</v>
      </c>
      <c r="H60" s="17" t="n">
        <v>0.5774518118735543</v>
      </c>
      <c r="I60" s="7" t="n">
        <v>74895.5</v>
      </c>
      <c r="J60" s="7" t="n">
        <v>-54804.5</v>
      </c>
    </row>
    <row r="61">
      <c r="A61" s="6" t="inlineStr">
        <is>
          <t>ГП</t>
        </is>
      </c>
      <c r="B61" s="6" t="inlineStr">
        <is>
          <t>Тыркова Людмила Владимировна</t>
        </is>
      </c>
      <c r="C61" s="7" t="n">
        <v>106</v>
      </c>
      <c r="D61" s="7" t="n">
        <v>79</v>
      </c>
      <c r="E61" s="17" t="n">
        <v>0.7452830188679245</v>
      </c>
      <c r="F61" s="7" t="n">
        <v>230600</v>
      </c>
      <c r="G61" s="7" t="n">
        <v>164274.82</v>
      </c>
      <c r="H61" s="17" t="n">
        <v>0.7123799653078925</v>
      </c>
      <c r="I61" s="7" t="n">
        <v>164274.82</v>
      </c>
      <c r="J61" s="7" t="n">
        <v>-66325.17999999999</v>
      </c>
    </row>
    <row r="62">
      <c r="A62" s="6" t="inlineStr">
        <is>
          <t>ГП</t>
        </is>
      </c>
      <c r="B62" s="6" t="inlineStr">
        <is>
          <t>Юрьева Марина Евгеньевна</t>
        </is>
      </c>
      <c r="C62" s="7" t="n">
        <v>49</v>
      </c>
      <c r="D62" s="7" t="n">
        <v>33</v>
      </c>
      <c r="E62" s="17" t="n">
        <v>0.673469387755102</v>
      </c>
      <c r="F62" s="7" t="n">
        <v>75600</v>
      </c>
      <c r="G62" s="7" t="n">
        <v>62764.25</v>
      </c>
      <c r="H62" s="17" t="n">
        <v>0.8302149470899471</v>
      </c>
      <c r="I62" s="7" t="n">
        <v>62764.25</v>
      </c>
      <c r="J62" s="7" t="n">
        <v>-12835.75</v>
      </c>
    </row>
    <row r="63">
      <c r="A63" s="6" t="inlineStr">
        <is>
          <t>ГП</t>
        </is>
      </c>
      <c r="B63" s="6" t="inlineStr">
        <is>
          <t>Кропачева Анастасия Сергеевна</t>
        </is>
      </c>
      <c r="C63" s="7" t="n">
        <v>95</v>
      </c>
      <c r="D63" s="7" t="n">
        <v>100</v>
      </c>
      <c r="E63" s="17" t="n">
        <v>1.052631578947368</v>
      </c>
      <c r="F63" s="7" t="n">
        <v>120500</v>
      </c>
      <c r="G63" s="7" t="n">
        <v>121984.25</v>
      </c>
      <c r="H63" s="17" t="n">
        <v>1.012317427385892</v>
      </c>
      <c r="I63" s="7" t="n">
        <v>121984.25</v>
      </c>
      <c r="J63" s="7" t="n">
        <v>1484.25</v>
      </c>
    </row>
    <row r="64">
      <c r="A64" s="6" t="inlineStr">
        <is>
          <t>ГП</t>
        </is>
      </c>
      <c r="B64" s="6" t="inlineStr">
        <is>
          <t>Алексеева Екатерина Эдуардовна</t>
        </is>
      </c>
      <c r="C64" s="7" t="n">
        <v>63</v>
      </c>
      <c r="D64" s="7" t="n">
        <v>99</v>
      </c>
      <c r="E64" s="17" t="n">
        <v>1.571428571428571</v>
      </c>
      <c r="F64" s="7" t="n">
        <v>76700</v>
      </c>
      <c r="G64" s="7" t="n">
        <v>99872.25</v>
      </c>
      <c r="H64" s="17" t="n">
        <v>1.302115384615385</v>
      </c>
      <c r="I64" s="7" t="n">
        <v>99872.25</v>
      </c>
      <c r="J64" s="7" t="n">
        <v>23172.25</v>
      </c>
    </row>
    <row r="65">
      <c r="A65" s="6" t="inlineStr">
        <is>
          <t>ГП</t>
        </is>
      </c>
      <c r="B65" s="6" t="inlineStr">
        <is>
          <t>Архипова Виолетта Эдуардовна</t>
        </is>
      </c>
      <c r="C65" s="7" t="n">
        <v>88</v>
      </c>
      <c r="D65" s="7" t="n">
        <v>133</v>
      </c>
      <c r="E65" s="17" t="n">
        <v>1.511363636363636</v>
      </c>
      <c r="F65" s="7" t="n">
        <v>61300</v>
      </c>
      <c r="G65" s="7" t="n">
        <v>88831.5</v>
      </c>
      <c r="H65" s="17" t="n">
        <v>1.449127243066884</v>
      </c>
      <c r="I65" s="7" t="n">
        <v>88831.5</v>
      </c>
      <c r="J65" s="7" t="n">
        <v>27531.5</v>
      </c>
    </row>
    <row r="66">
      <c r="A66" s="6" t="inlineStr">
        <is>
          <t>ГП</t>
        </is>
      </c>
      <c r="B66" s="6" t="inlineStr">
        <is>
          <t>Кучерюк Мария Петровна</t>
        </is>
      </c>
      <c r="C66" s="7" t="n">
        <v>66</v>
      </c>
      <c r="D66" s="7" t="n">
        <v>120</v>
      </c>
      <c r="E66" s="17" t="n">
        <v>1.818181818181818</v>
      </c>
      <c r="F66" s="7" t="n">
        <v>103400</v>
      </c>
      <c r="G66" s="7" t="n">
        <v>187977.68</v>
      </c>
      <c r="H66" s="17" t="n">
        <v>1.817965957446808</v>
      </c>
      <c r="I66" s="7" t="n">
        <v>187977.68</v>
      </c>
      <c r="J66" s="7" t="n">
        <v>84577.67999999999</v>
      </c>
    </row>
    <row r="67">
      <c r="A67" s="6" t="inlineStr">
        <is>
          <t>ГП</t>
        </is>
      </c>
      <c r="B67" s="6" t="inlineStr">
        <is>
          <t>Заборовская Наталья Евгеньевна</t>
        </is>
      </c>
      <c r="C67" s="7" t="n">
        <v>79</v>
      </c>
      <c r="D67" s="7" t="n">
        <v>151</v>
      </c>
      <c r="E67" s="17" t="n">
        <v>1.911392405063291</v>
      </c>
      <c r="F67" s="7" t="n">
        <v>134800</v>
      </c>
      <c r="G67" s="7" t="n">
        <v>258488.01</v>
      </c>
      <c r="H67" s="17" t="n">
        <v>1.917566839762611</v>
      </c>
      <c r="I67" s="7" t="n">
        <v>258488.01</v>
      </c>
      <c r="J67" s="7" t="n">
        <v>123688.01</v>
      </c>
    </row>
    <row r="68">
      <c r="A68" s="6" t="inlineStr">
        <is>
          <t>БИ</t>
        </is>
      </c>
      <c r="B68" s="6" t="inlineStr">
        <is>
          <t>Кривова Анастасия Игоревна</t>
        </is>
      </c>
      <c r="C68" s="7" t="n">
        <v>247</v>
      </c>
      <c r="D68" s="7" t="n">
        <v>188</v>
      </c>
      <c r="E68" s="17" t="n">
        <v>0.7611336032388664</v>
      </c>
      <c r="F68" s="7" t="n">
        <v>385600</v>
      </c>
      <c r="G68" s="7" t="n">
        <v>235979.66</v>
      </c>
      <c r="H68" s="17" t="n">
        <v>0.6119804460580913</v>
      </c>
      <c r="I68" s="7" t="n">
        <v>235979.66</v>
      </c>
      <c r="J68" s="7" t="n">
        <v>-149620.34</v>
      </c>
    </row>
    <row r="69">
      <c r="A69" s="6" t="inlineStr">
        <is>
          <t>БИ</t>
        </is>
      </c>
      <c r="B69" s="6" t="inlineStr">
        <is>
          <t>Косьяненко Виктор Дмитриевич</t>
        </is>
      </c>
      <c r="C69" s="7" t="n">
        <v>62</v>
      </c>
      <c r="D69" s="7" t="n">
        <v>82</v>
      </c>
      <c r="E69" s="17" t="n">
        <v>1.32258064516129</v>
      </c>
      <c r="F69" s="7" t="n">
        <v>115900</v>
      </c>
      <c r="G69" s="7" t="n">
        <v>133870.61</v>
      </c>
      <c r="H69" s="17" t="n">
        <v>1.155052717860224</v>
      </c>
      <c r="I69" s="7" t="n">
        <v>133870.61</v>
      </c>
      <c r="J69" s="7" t="n">
        <v>17970.60999999999</v>
      </c>
    </row>
    <row r="70">
      <c r="A70" s="6" t="inlineStr">
        <is>
          <t>БИ</t>
        </is>
      </c>
      <c r="B70" s="6" t="inlineStr">
        <is>
          <t>Шершнев Виктор Михайлович</t>
        </is>
      </c>
      <c r="C70" s="7" t="n">
        <v>89</v>
      </c>
      <c r="D70" s="7" t="n">
        <v>117</v>
      </c>
      <c r="E70" s="17" t="n">
        <v>1.314606741573034</v>
      </c>
      <c r="F70" s="7" t="n">
        <v>187800</v>
      </c>
      <c r="G70" s="7" t="n">
        <v>250652.69</v>
      </c>
      <c r="H70" s="17" t="n">
        <v>1.334678860489883</v>
      </c>
      <c r="I70" s="7" t="n">
        <v>250652.69</v>
      </c>
      <c r="J70" s="7" t="n">
        <v>62852.69000000003</v>
      </c>
    </row>
    <row r="71">
      <c r="A71" s="6" t="inlineStr">
        <is>
          <t>БИ</t>
        </is>
      </c>
      <c r="B71" s="6" t="inlineStr">
        <is>
          <t>Мурасин Виталий Сергеевич</t>
        </is>
      </c>
      <c r="C71" s="7" t="n">
        <v>38</v>
      </c>
      <c r="D71" s="7" t="n">
        <v>84</v>
      </c>
      <c r="E71" s="17" t="n">
        <v>2.210526315789474</v>
      </c>
      <c r="F71" s="7" t="n">
        <v>60700</v>
      </c>
      <c r="G71" s="7" t="n">
        <v>136421.5</v>
      </c>
      <c r="H71" s="17" t="n">
        <v>2.247471169686985</v>
      </c>
      <c r="I71" s="7" t="n">
        <v>136421.5</v>
      </c>
      <c r="J71" s="7" t="n">
        <v>75721.5</v>
      </c>
    </row>
    <row r="75">
      <c r="A75" s="16" t="inlineStr">
        <is>
          <t>Дорожная карта по дням</t>
        </is>
      </c>
    </row>
    <row r="76">
      <c r="A76" s="13" t="inlineStr">
        <is>
          <t>День</t>
        </is>
      </c>
      <c r="B76" s="13" t="inlineStr">
        <is>
          <t>Дата</t>
        </is>
      </c>
      <c r="C76" s="13" t="inlineStr">
        <is>
          <t>План ₽ накоп.</t>
        </is>
      </c>
      <c r="D76" s="13" t="inlineStr">
        <is>
          <t>Факт ₽ день</t>
        </is>
      </c>
      <c r="E76" s="13" t="inlineStr">
        <is>
          <t>Факт ₽ накоп.</t>
        </is>
      </c>
      <c r="F76" s="13" t="inlineStr">
        <is>
          <t>% ₽</t>
        </is>
      </c>
      <c r="G76" s="13" t="inlineStr">
        <is>
          <t>План трен. накоп.</t>
        </is>
      </c>
      <c r="H76" s="13" t="inlineStr">
        <is>
          <t>Факт трен. день</t>
        </is>
      </c>
      <c r="I76" s="13" t="inlineStr">
        <is>
          <t>Факт трен. накоп.</t>
        </is>
      </c>
      <c r="J76" s="13" t="inlineStr">
        <is>
          <t>% трен.</t>
        </is>
      </c>
    </row>
    <row r="77">
      <c r="A77" s="6" t="n">
        <v>1</v>
      </c>
      <c r="B77" s="6" t="inlineStr">
        <is>
          <t>01.03.2026</t>
        </is>
      </c>
      <c r="C77" s="7" t="n">
        <v>209677.4193548387</v>
      </c>
      <c r="D77" s="7" t="n">
        <v>74016.42</v>
      </c>
      <c r="E77" s="7" t="n">
        <v>74016.42</v>
      </c>
      <c r="F77" s="17" t="n">
        <v>0.3530013876923077</v>
      </c>
      <c r="G77" s="7" t="n">
        <v>120.3225806451613</v>
      </c>
      <c r="H77" s="7" t="n">
        <v>58</v>
      </c>
      <c r="I77" s="7" t="n">
        <v>58</v>
      </c>
      <c r="J77" s="17" t="n">
        <v>0.4820375335120643</v>
      </c>
    </row>
    <row r="78">
      <c r="A78" s="6" t="n">
        <v>2</v>
      </c>
      <c r="B78" s="6" t="inlineStr">
        <is>
          <t>02.03.2026</t>
        </is>
      </c>
      <c r="C78" s="7" t="n">
        <v>419354.8387096774</v>
      </c>
      <c r="D78" s="7" t="n">
        <v>240044.49</v>
      </c>
      <c r="E78" s="7" t="n">
        <v>314060.91</v>
      </c>
      <c r="F78" s="17" t="n">
        <v>0.7489144776923078</v>
      </c>
      <c r="G78" s="7" t="n">
        <v>240.6451612903226</v>
      </c>
      <c r="H78" s="7" t="n">
        <v>149</v>
      </c>
      <c r="I78" s="7" t="n">
        <v>207</v>
      </c>
      <c r="J78" s="17" t="n">
        <v>0.8601876675603217</v>
      </c>
    </row>
    <row r="79">
      <c r="A79" s="6" t="n">
        <v>3</v>
      </c>
      <c r="B79" s="6" t="inlineStr">
        <is>
          <t>03.03.2026</t>
        </is>
      </c>
      <c r="C79" s="7" t="n">
        <v>629032.2580645161</v>
      </c>
      <c r="D79" s="7" t="n">
        <v>216905.74</v>
      </c>
      <c r="E79" s="7" t="n">
        <v>530966.65</v>
      </c>
      <c r="F79" s="17" t="n">
        <v>0.8441008282051282</v>
      </c>
      <c r="G79" s="7" t="n">
        <v>360.9677419354838</v>
      </c>
      <c r="H79" s="7" t="n">
        <v>131</v>
      </c>
      <c r="I79" s="7" t="n">
        <v>338</v>
      </c>
      <c r="J79" s="17" t="n">
        <v>0.9363717605004469</v>
      </c>
    </row>
    <row r="80">
      <c r="A80" s="6" t="n">
        <v>4</v>
      </c>
      <c r="B80" s="6" t="inlineStr">
        <is>
          <t>04.03.2026</t>
        </is>
      </c>
      <c r="C80" s="7" t="n">
        <v>838709.6774193548</v>
      </c>
      <c r="D80" s="7" t="n">
        <v>220267.87</v>
      </c>
      <c r="E80" s="7" t="n">
        <v>751234.52</v>
      </c>
      <c r="F80" s="17" t="n">
        <v>0.895702696923077</v>
      </c>
      <c r="G80" s="7" t="n">
        <v>481.2903225806452</v>
      </c>
      <c r="H80" s="7" t="n">
        <v>139</v>
      </c>
      <c r="I80" s="7" t="n">
        <v>477</v>
      </c>
      <c r="J80" s="17" t="n">
        <v>0.9910857908847185</v>
      </c>
    </row>
    <row r="81">
      <c r="A81" s="6" t="n">
        <v>5</v>
      </c>
      <c r="B81" s="6" t="inlineStr">
        <is>
          <t>05.03.2026</t>
        </is>
      </c>
      <c r="C81" s="7" t="n">
        <v>1048387.096774194</v>
      </c>
      <c r="D81" s="7" t="n">
        <v>258915.99</v>
      </c>
      <c r="E81" s="7" t="n">
        <v>1010150.51</v>
      </c>
      <c r="F81" s="17" t="n">
        <v>0.9635281787692308</v>
      </c>
      <c r="G81" s="7" t="n">
        <v>601.6129032258065</v>
      </c>
      <c r="H81" s="7" t="n">
        <v>167</v>
      </c>
      <c r="I81" s="7" t="n">
        <v>644</v>
      </c>
      <c r="J81" s="17" t="n">
        <v>1.070455764075067</v>
      </c>
    </row>
    <row r="82">
      <c r="A82" s="6" t="n">
        <v>6</v>
      </c>
      <c r="B82" s="6" t="inlineStr">
        <is>
          <t>06.03.2026</t>
        </is>
      </c>
      <c r="C82" s="7" t="n">
        <v>1258064.516129032</v>
      </c>
      <c r="D82" s="7" t="n">
        <v>210191.32</v>
      </c>
      <c r="E82" s="7" t="n">
        <v>1220341.83</v>
      </c>
      <c r="F82" s="17" t="n">
        <v>0.9700153007692308</v>
      </c>
      <c r="G82" s="7" t="n">
        <v>721.9354838709677</v>
      </c>
      <c r="H82" s="7" t="n">
        <v>120</v>
      </c>
      <c r="I82" s="7" t="n">
        <v>764</v>
      </c>
      <c r="J82" s="17" t="n">
        <v>1.058266309204647</v>
      </c>
    </row>
    <row r="83">
      <c r="A83" s="6" t="n">
        <v>7</v>
      </c>
      <c r="B83" s="6" t="inlineStr">
        <is>
          <t>07.03.2026</t>
        </is>
      </c>
      <c r="C83" s="7" t="n">
        <v>1467741.935483871</v>
      </c>
      <c r="D83" s="7" t="n">
        <v>151317.46</v>
      </c>
      <c r="E83" s="7" t="n">
        <v>1371659.29</v>
      </c>
      <c r="F83" s="17" t="n">
        <v>0.9345370986813186</v>
      </c>
      <c r="G83" s="7" t="n">
        <v>842.258064516129</v>
      </c>
      <c r="H83" s="7" t="n">
        <v>90</v>
      </c>
      <c r="I83" s="7" t="n">
        <v>854</v>
      </c>
      <c r="J83" s="17" t="n">
        <v>1.013941018766756</v>
      </c>
    </row>
    <row r="84">
      <c r="A84" s="6" t="n">
        <v>8</v>
      </c>
      <c r="B84" s="6" t="inlineStr">
        <is>
          <t>08.03.2026</t>
        </is>
      </c>
      <c r="C84" s="7" t="n">
        <v>1677419.35483871</v>
      </c>
      <c r="D84" s="7" t="n">
        <v>80783.92</v>
      </c>
      <c r="E84" s="7" t="n">
        <v>1452443.21</v>
      </c>
      <c r="F84" s="17" t="n">
        <v>0.8658796059615385</v>
      </c>
      <c r="G84" s="7" t="n">
        <v>962.5806451612904</v>
      </c>
      <c r="H84" s="7" t="n">
        <v>54</v>
      </c>
      <c r="I84" s="7" t="n">
        <v>908</v>
      </c>
      <c r="J84" s="17" t="n">
        <v>0.9432975871313672</v>
      </c>
    </row>
    <row r="85">
      <c r="A85" s="6" t="n">
        <v>9</v>
      </c>
      <c r="B85" s="6" t="inlineStr">
        <is>
          <t>09.03.2026</t>
        </is>
      </c>
      <c r="C85" s="7" t="n">
        <v>1887096.774193548</v>
      </c>
      <c r="D85" s="7" t="n">
        <v>165295.92</v>
      </c>
      <c r="E85" s="7" t="n">
        <v>1617739.13</v>
      </c>
      <c r="F85" s="17" t="n">
        <v>0.8572634705982906</v>
      </c>
      <c r="G85" s="7" t="n">
        <v>1082.903225806452</v>
      </c>
      <c r="H85" s="7" t="n">
        <v>107</v>
      </c>
      <c r="I85" s="7" t="n">
        <v>1015</v>
      </c>
      <c r="J85" s="17" t="n">
        <v>0.9372952040512361</v>
      </c>
    </row>
    <row r="86">
      <c r="A86" s="6" t="n">
        <v>10</v>
      </c>
      <c r="B86" s="6" t="inlineStr">
        <is>
          <t>10.03.2026</t>
        </is>
      </c>
      <c r="C86" s="7" t="n">
        <v>2096774.193548387</v>
      </c>
      <c r="D86" s="7" t="n">
        <v>233642.79</v>
      </c>
      <c r="E86" s="7" t="n">
        <v>1851381.92</v>
      </c>
      <c r="F86" s="17" t="n">
        <v>0.8829667618461537</v>
      </c>
      <c r="G86" s="7" t="n">
        <v>1203.225806451613</v>
      </c>
      <c r="H86" s="7" t="n">
        <v>134</v>
      </c>
      <c r="I86" s="7" t="n">
        <v>1149</v>
      </c>
      <c r="J86" s="17" t="n">
        <v>0.9549329758713136</v>
      </c>
    </row>
    <row r="87">
      <c r="A87" s="6" t="n">
        <v>11</v>
      </c>
      <c r="B87" s="6" t="inlineStr">
        <is>
          <t>11.03.2026</t>
        </is>
      </c>
      <c r="C87" s="7" t="n">
        <v>2306451.612903226</v>
      </c>
      <c r="D87" s="7" t="n">
        <v>248438.1</v>
      </c>
      <c r="E87" s="7" t="n">
        <v>2099820.02</v>
      </c>
      <c r="F87" s="17" t="n">
        <v>0.9104114772027972</v>
      </c>
      <c r="G87" s="7" t="n">
        <v>1323.548387096774</v>
      </c>
      <c r="H87" s="7" t="n">
        <v>148</v>
      </c>
      <c r="I87" s="7" t="n">
        <v>1297</v>
      </c>
      <c r="J87" s="17" t="n">
        <v>0.9799415062149647</v>
      </c>
    </row>
    <row r="88">
      <c r="A88" s="6" t="n">
        <v>12</v>
      </c>
      <c r="B88" s="6" t="inlineStr">
        <is>
          <t>12.03.2026</t>
        </is>
      </c>
      <c r="C88" s="7" t="n">
        <v>2516129.032258064</v>
      </c>
      <c r="D88" s="7" t="n">
        <v>239619.58</v>
      </c>
      <c r="E88" s="7" t="n">
        <v>2339439.6</v>
      </c>
      <c r="F88" s="17" t="n">
        <v>0.929777276923077</v>
      </c>
      <c r="G88" s="7" t="n">
        <v>1443.870967741935</v>
      </c>
      <c r="H88" s="7" t="n">
        <v>148</v>
      </c>
      <c r="I88" s="7" t="n">
        <v>1445</v>
      </c>
      <c r="J88" s="17" t="n">
        <v>1.000781948168007</v>
      </c>
    </row>
    <row r="89">
      <c r="A89" s="6" t="n">
        <v>13</v>
      </c>
      <c r="B89" s="6" t="inlineStr">
        <is>
          <t>13.03.2026</t>
        </is>
      </c>
      <c r="C89" s="7" t="n">
        <v>2725806.451612903</v>
      </c>
      <c r="D89" s="7" t="n">
        <v>195036.29</v>
      </c>
      <c r="E89" s="7" t="n">
        <v>2534475.89</v>
      </c>
      <c r="F89" s="17" t="n">
        <v>0.9298077229585799</v>
      </c>
      <c r="G89" s="7" t="n">
        <v>1564.193548387097</v>
      </c>
      <c r="H89" s="7" t="n">
        <v>115</v>
      </c>
      <c r="I89" s="7" t="n">
        <v>1560</v>
      </c>
      <c r="J89" s="17" t="n">
        <v>0.9973190348525469</v>
      </c>
    </row>
    <row r="90">
      <c r="A90" s="6" t="n">
        <v>14</v>
      </c>
      <c r="B90" s="6" t="inlineStr">
        <is>
          <t>14.03.2026</t>
        </is>
      </c>
      <c r="C90" s="7" t="n">
        <v>2935483.870967742</v>
      </c>
      <c r="D90" s="7" t="n">
        <v>144363.71</v>
      </c>
      <c r="E90" s="7" t="n">
        <v>2678839.6</v>
      </c>
      <c r="F90" s="17" t="n">
        <v>0.9125717318681319</v>
      </c>
      <c r="G90" s="7" t="n">
        <v>1684.516129032258</v>
      </c>
      <c r="H90" s="7" t="n">
        <v>88</v>
      </c>
      <c r="I90" s="7" t="n">
        <v>1648</v>
      </c>
      <c r="J90" s="17" t="n">
        <v>0.9783224818077365</v>
      </c>
    </row>
    <row r="91">
      <c r="A91" s="6" t="n">
        <v>15</v>
      </c>
      <c r="B91" s="6" t="inlineStr">
        <is>
          <t>15.03.2026</t>
        </is>
      </c>
      <c r="C91" s="7" t="n">
        <v>3145161.290322581</v>
      </c>
      <c r="D91" s="7" t="n">
        <v>112927.42</v>
      </c>
      <c r="E91" s="7" t="n">
        <v>2791767.02</v>
      </c>
      <c r="F91" s="17" t="n">
        <v>0.8876387448205127</v>
      </c>
      <c r="G91" s="7" t="n">
        <v>1804.838709677419</v>
      </c>
      <c r="H91" s="7" t="n">
        <v>73</v>
      </c>
      <c r="I91" s="7" t="n">
        <v>1721</v>
      </c>
      <c r="J91" s="17" t="n">
        <v>0.9535478105451296</v>
      </c>
    </row>
    <row r="92">
      <c r="A92" s="6" t="n">
        <v>16</v>
      </c>
      <c r="B92" s="6" t="inlineStr">
        <is>
          <t>16.03.2026</t>
        </is>
      </c>
      <c r="C92" s="7" t="n">
        <v>3354838.709677419</v>
      </c>
      <c r="D92" s="7" t="n">
        <v>201019.74</v>
      </c>
      <c r="E92" s="7" t="n">
        <v>2992786.76</v>
      </c>
      <c r="F92" s="17" t="n">
        <v>0.892080668846154</v>
      </c>
      <c r="G92" s="7" t="n">
        <v>1925.161290322581</v>
      </c>
      <c r="H92" s="7" t="n">
        <v>123</v>
      </c>
      <c r="I92" s="7" t="n">
        <v>1844</v>
      </c>
      <c r="J92" s="17" t="n">
        <v>0.9578418230563003</v>
      </c>
    </row>
    <row r="93">
      <c r="A93" s="6" t="n">
        <v>17</v>
      </c>
      <c r="B93" s="6" t="inlineStr">
        <is>
          <t>17.03.2026</t>
        </is>
      </c>
      <c r="C93" s="7" t="n">
        <v>3564516.129032258</v>
      </c>
      <c r="D93" s="7" t="n">
        <v>260682.5</v>
      </c>
      <c r="E93" s="7" t="n">
        <v>3253469.26</v>
      </c>
      <c r="F93" s="17" t="n">
        <v>0.9127379824434391</v>
      </c>
      <c r="G93" s="7" t="n">
        <v>2045.483870967742</v>
      </c>
      <c r="H93" s="7" t="n">
        <v>154</v>
      </c>
      <c r="I93" s="7" t="n">
        <v>1998</v>
      </c>
      <c r="J93" s="17" t="n">
        <v>0.9767859958997004</v>
      </c>
    </row>
    <row r="94">
      <c r="A94" s="6" t="n">
        <v>18</v>
      </c>
      <c r="B94" s="6" t="inlineStr">
        <is>
          <t>18.03.2026</t>
        </is>
      </c>
      <c r="C94" s="7" t="n">
        <v>3774193.548387097</v>
      </c>
      <c r="D94" s="7" t="n">
        <v>227963.89</v>
      </c>
      <c r="E94" s="7" t="n">
        <v>3481433.15</v>
      </c>
      <c r="F94" s="17" t="n">
        <v>0.9224310055555557</v>
      </c>
      <c r="G94" s="7" t="n">
        <v>2165.806451612903</v>
      </c>
      <c r="H94" s="7" t="n">
        <v>138</v>
      </c>
      <c r="I94" s="7" t="n">
        <v>2136</v>
      </c>
      <c r="J94" s="17" t="n">
        <v>0.9862377122430741</v>
      </c>
    </row>
    <row r="95">
      <c r="A95" s="6" t="n">
        <v>19</v>
      </c>
      <c r="B95" s="6" t="inlineStr">
        <is>
          <t>19.03.2026</t>
        </is>
      </c>
      <c r="C95" s="7" t="n">
        <v>3983870.967741936</v>
      </c>
      <c r="D95" s="7" t="n">
        <v>304743.69</v>
      </c>
      <c r="E95" s="7" t="n">
        <v>3786176.84</v>
      </c>
      <c r="F95" s="17" t="n">
        <v>0.9503763727935224</v>
      </c>
      <c r="G95" s="7" t="n">
        <v>2286.129032258064</v>
      </c>
      <c r="H95" s="7" t="n">
        <v>188</v>
      </c>
      <c r="I95" s="7" t="n">
        <v>2324</v>
      </c>
      <c r="J95" s="17" t="n">
        <v>1.016565542542684</v>
      </c>
    </row>
    <row r="96">
      <c r="A96" s="6" t="n">
        <v>20</v>
      </c>
      <c r="B96" s="6" t="inlineStr">
        <is>
          <t>20.03.2026</t>
        </is>
      </c>
      <c r="C96" s="7" t="n">
        <v>4193548.387096774</v>
      </c>
      <c r="D96" s="7" t="n">
        <v>212572.63</v>
      </c>
      <c r="E96" s="7" t="n">
        <v>3998749.47</v>
      </c>
      <c r="F96" s="17" t="n">
        <v>0.9535479505384615</v>
      </c>
      <c r="G96" s="7" t="n">
        <v>2406.451612903226</v>
      </c>
      <c r="H96" s="7" t="n">
        <v>120</v>
      </c>
      <c r="I96" s="7" t="n">
        <v>2444</v>
      </c>
      <c r="J96" s="17" t="n">
        <v>1.015603217158177</v>
      </c>
    </row>
    <row r="97">
      <c r="A97" s="6" t="n">
        <v>21</v>
      </c>
      <c r="B97" s="6" t="inlineStr">
        <is>
          <t>21.03.2026</t>
        </is>
      </c>
      <c r="C97" s="7" t="n">
        <v>4403225.806451613</v>
      </c>
      <c r="D97" s="7" t="n">
        <v>129541.93</v>
      </c>
      <c r="E97" s="7" t="n">
        <v>4128291.4</v>
      </c>
      <c r="F97" s="17" t="n">
        <v>0.9375606842490843</v>
      </c>
      <c r="G97" s="7" t="n">
        <v>2526.774193548387</v>
      </c>
      <c r="H97" s="7" t="n">
        <v>68</v>
      </c>
      <c r="I97" s="7" t="n">
        <v>2512</v>
      </c>
      <c r="J97" s="17" t="n">
        <v>0.9941529426784118</v>
      </c>
    </row>
    <row r="98">
      <c r="A98" s="6" t="n">
        <v>22</v>
      </c>
      <c r="B98" s="6" t="inlineStr">
        <is>
          <t>22.03.2026</t>
        </is>
      </c>
      <c r="C98" s="7" t="n">
        <v>4612903.225806451</v>
      </c>
      <c r="D98" s="7" t="n">
        <v>105009.33</v>
      </c>
      <c r="E98" s="7" t="n">
        <v>4233300.73</v>
      </c>
      <c r="F98" s="17" t="n">
        <v>0.9177085498601399</v>
      </c>
      <c r="G98" s="7" t="n">
        <v>2647.096774193548</v>
      </c>
      <c r="H98" s="7" t="n">
        <v>74</v>
      </c>
      <c r="I98" s="7" t="n">
        <v>2586</v>
      </c>
      <c r="J98" s="17" t="n">
        <v>0.9769193273214721</v>
      </c>
    </row>
    <row r="99">
      <c r="A99" s="6" t="n">
        <v>23</v>
      </c>
      <c r="B99" s="6" t="inlineStr">
        <is>
          <t>23.03.2026</t>
        </is>
      </c>
      <c r="C99" s="7" t="n">
        <v>4822580.645161291</v>
      </c>
      <c r="D99" s="7" t="n">
        <v>238761.8</v>
      </c>
      <c r="E99" s="7" t="n">
        <v>4472062.53</v>
      </c>
      <c r="F99" s="17" t="n">
        <v>0.9273173139130435</v>
      </c>
      <c r="G99" s="7" t="n">
        <v>2767.41935483871</v>
      </c>
      <c r="H99" s="7" t="n">
        <v>134</v>
      </c>
      <c r="I99" s="7" t="n">
        <v>2720</v>
      </c>
      <c r="J99" s="17" t="n">
        <v>0.9828651357967129</v>
      </c>
    </row>
    <row r="100">
      <c r="A100" s="6" t="n">
        <v>24</v>
      </c>
      <c r="B100" s="6" t="inlineStr">
        <is>
          <t>24.03.2026</t>
        </is>
      </c>
      <c r="C100" s="7" t="n">
        <v>5032258.064516129</v>
      </c>
      <c r="D100" s="7" t="n">
        <v>212749.35</v>
      </c>
      <c r="E100" s="7" t="n">
        <v>4684811.88</v>
      </c>
      <c r="F100" s="17" t="n">
        <v>0.9309562069230769</v>
      </c>
      <c r="G100" s="7" t="n">
        <v>2887.741935483871</v>
      </c>
      <c r="H100" s="7" t="n">
        <v>127</v>
      </c>
      <c r="I100" s="7" t="n">
        <v>2847</v>
      </c>
      <c r="J100" s="17" t="n">
        <v>0.9858914209115283</v>
      </c>
    </row>
    <row r="101">
      <c r="A101" s="6" t="n">
        <v>25</v>
      </c>
      <c r="B101" s="6" t="inlineStr">
        <is>
          <t>25.03.2026</t>
        </is>
      </c>
      <c r="C101" s="7" t="n">
        <v>5241935.483870967</v>
      </c>
      <c r="D101" s="7" t="n">
        <v>213930.12</v>
      </c>
      <c r="E101" s="7" t="n">
        <v>4898742</v>
      </c>
      <c r="F101" s="17" t="n">
        <v>0.9345292430769232</v>
      </c>
      <c r="G101" s="7" t="n">
        <v>3008.064516129032</v>
      </c>
      <c r="H101" s="7" t="n">
        <v>122</v>
      </c>
      <c r="I101" s="7" t="n">
        <v>2969</v>
      </c>
      <c r="J101" s="17" t="n">
        <v>0.9870134048257373</v>
      </c>
    </row>
    <row r="102">
      <c r="A102" s="6" t="n">
        <v>26</v>
      </c>
      <c r="B102" s="6" t="inlineStr">
        <is>
          <t>26.03.2026</t>
        </is>
      </c>
      <c r="C102" s="7" t="n">
        <v>5451612.903225807</v>
      </c>
      <c r="D102" s="7" t="n">
        <v>201949.15</v>
      </c>
      <c r="E102" s="7" t="n">
        <v>5100691.15</v>
      </c>
      <c r="F102" s="17" t="n">
        <v>0.9356297375739645</v>
      </c>
      <c r="G102" s="7" t="n">
        <v>3128.387096774194</v>
      </c>
      <c r="H102" s="7" t="n">
        <v>121</v>
      </c>
      <c r="I102" s="7" t="n">
        <v>3090</v>
      </c>
      <c r="J102" s="17" t="n">
        <v>0.9877294287481955</v>
      </c>
    </row>
    <row r="103">
      <c r="A103" s="6" t="n">
        <v>27</v>
      </c>
      <c r="B103" s="6" t="inlineStr">
        <is>
          <t>27.03.2026</t>
        </is>
      </c>
      <c r="C103" s="7" t="n">
        <v>5661290.322580645</v>
      </c>
      <c r="D103" s="7" t="n">
        <v>208070.59</v>
      </c>
      <c r="E103" s="7" t="n">
        <v>5308761.74</v>
      </c>
      <c r="F103" s="17" t="n">
        <v>0.937729993960114</v>
      </c>
      <c r="G103" s="7" t="n">
        <v>3248.709677419355</v>
      </c>
      <c r="H103" s="7" t="n">
        <v>124</v>
      </c>
      <c r="I103" s="7" t="n">
        <v>3214</v>
      </c>
      <c r="J103" s="17" t="n">
        <v>0.9893158574123723</v>
      </c>
    </row>
    <row r="104">
      <c r="A104" s="6" t="n">
        <v>28</v>
      </c>
      <c r="B104" s="6" t="inlineStr">
        <is>
          <t>28.03.2026</t>
        </is>
      </c>
      <c r="C104" s="7" t="n">
        <v>5870967.741935484</v>
      </c>
      <c r="D104" s="7" t="n">
        <v>144249.67</v>
      </c>
      <c r="E104" s="7" t="n">
        <v>5453011.41</v>
      </c>
      <c r="F104" s="17" t="n">
        <v>0.9288096357692307</v>
      </c>
      <c r="G104" s="7" t="n">
        <v>3369.032258064516</v>
      </c>
      <c r="H104" s="7" t="n">
        <v>83</v>
      </c>
      <c r="I104" s="7" t="n">
        <v>3297</v>
      </c>
      <c r="J104" s="17" t="n">
        <v>0.9786193029490616</v>
      </c>
    </row>
    <row r="105">
      <c r="A105" s="6" t="n">
        <v>29</v>
      </c>
      <c r="B105" s="6" t="inlineStr">
        <is>
          <t>29.03.2026</t>
        </is>
      </c>
      <c r="C105" s="7" t="n">
        <v>6080645.161290322</v>
      </c>
      <c r="D105" s="7" t="n">
        <v>99164.59</v>
      </c>
      <c r="E105" s="7" t="n">
        <v>5552176</v>
      </c>
      <c r="F105" s="17" t="n">
        <v>0.913089952254642</v>
      </c>
      <c r="G105" s="7" t="n">
        <v>3489.354838709678</v>
      </c>
      <c r="H105" s="7" t="n">
        <v>77</v>
      </c>
      <c r="I105" s="7" t="n">
        <v>3374</v>
      </c>
      <c r="J105" s="17" t="n">
        <v>0.966940926319682</v>
      </c>
    </row>
    <row r="106">
      <c r="A106" s="6" t="n">
        <v>30</v>
      </c>
      <c r="B106" s="6" t="inlineStr">
        <is>
          <t>30.03.2026</t>
        </is>
      </c>
      <c r="C106" s="7" t="n">
        <v>6290322.580645162</v>
      </c>
      <c r="D106" s="7" t="n">
        <v>254069.4700000001</v>
      </c>
      <c r="E106" s="7" t="n">
        <v>5806245.47</v>
      </c>
      <c r="F106" s="17" t="n">
        <v>0.9230441516410255</v>
      </c>
      <c r="G106" s="7" t="n">
        <v>3609.677419354839</v>
      </c>
      <c r="H106" s="7" t="n">
        <v>156</v>
      </c>
      <c r="I106" s="7" t="n">
        <v>3530</v>
      </c>
      <c r="J106" s="17" t="n">
        <v>0.9779267202859696</v>
      </c>
    </row>
    <row r="107">
      <c r="A107" s="6" t="n">
        <v>31</v>
      </c>
      <c r="B107" s="6" t="inlineStr">
        <is>
          <t>31.03.2026</t>
        </is>
      </c>
      <c r="C107" s="7" t="n">
        <v>6500000</v>
      </c>
      <c r="D107" s="7" t="n">
        <v>296952.2699999999</v>
      </c>
      <c r="E107" s="7" t="n">
        <v>6103197.739999999</v>
      </c>
      <c r="F107" s="17" t="n">
        <v>0.9389534984615383</v>
      </c>
      <c r="G107" s="7" t="n">
        <v>3730</v>
      </c>
      <c r="H107" s="7" t="n">
        <v>171</v>
      </c>
      <c r="I107" s="7" t="n">
        <v>3701</v>
      </c>
      <c r="J107" s="17" t="n">
        <v>0.9922252010723861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1">
    <cfRule type="dataBar" priority="5">
      <dataBar showValue="1">
        <cfvo type="num" val="0"/>
        <cfvo type="num" val="1"/>
        <color rgb="00B7E4C7"/>
      </dataBar>
    </cfRule>
  </conditionalFormatting>
  <conditionalFormatting sqref="H27:H71">
    <cfRule type="dataBar" priority="5">
      <dataBar showValue="1">
        <cfvo type="num" val="0"/>
        <cfvo type="num" val="1"/>
        <color rgb="00B7E4C7"/>
      </dataBar>
    </cfRule>
  </conditionalFormatting>
  <conditionalFormatting sqref="F77:F107">
    <cfRule type="dataBar" priority="7">
      <dataBar showValue="1">
        <cfvo type="num" val="0"/>
        <cfvo type="num" val="1"/>
        <color rgb="00B7E4C7"/>
      </dataBar>
    </cfRule>
  </conditionalFormatting>
  <conditionalFormatting sqref="J77:J107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2026-07-07T10:22:58Z</dcterms:created>
  <dcterms:modified xsi:type="dcterms:W3CDTF">2026-07-07T10:22:59Z</dcterms:modified>
</cp:coreProperties>
</file>